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320" windowHeight="11700"/>
  </bookViews>
  <sheets>
    <sheet name="effort % worksheet" sheetId="2" r:id="rId1"/>
    <sheet name="percent matrix" sheetId="4" r:id="rId2"/>
  </sheets>
  <calcPr calcId="125725"/>
</workbook>
</file>

<file path=xl/calcChain.xml><?xml version="1.0" encoding="utf-8"?>
<calcChain xmlns="http://schemas.openxmlformats.org/spreadsheetml/2006/main">
  <c r="B13" i="2"/>
  <c r="F13" s="1"/>
  <c r="B12"/>
  <c r="B23"/>
  <c r="B20"/>
  <c r="B19"/>
  <c r="A16" i="4"/>
  <c r="E16" s="1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H9"/>
  <c r="L9" s="1"/>
  <c r="E9"/>
  <c r="D9"/>
  <c r="C9"/>
  <c r="B9"/>
  <c r="L8"/>
  <c r="K8"/>
  <c r="J8"/>
  <c r="I8"/>
  <c r="E8"/>
  <c r="D8"/>
  <c r="C8"/>
  <c r="B8"/>
  <c r="L7"/>
  <c r="K7"/>
  <c r="J7"/>
  <c r="I7"/>
  <c r="E7"/>
  <c r="D7"/>
  <c r="C7"/>
  <c r="B7"/>
  <c r="L6"/>
  <c r="K6"/>
  <c r="J6"/>
  <c r="I6"/>
  <c r="E6"/>
  <c r="D6"/>
  <c r="C6"/>
  <c r="B6"/>
  <c r="I9" l="1"/>
  <c r="K9"/>
  <c r="H10"/>
  <c r="B16"/>
  <c r="D16"/>
  <c r="A17"/>
  <c r="J9"/>
  <c r="C16"/>
  <c r="H11" l="1"/>
  <c r="K10"/>
  <c r="I10"/>
  <c r="L10"/>
  <c r="J10"/>
  <c r="D17"/>
  <c r="B17"/>
  <c r="A18"/>
  <c r="E17"/>
  <c r="C17"/>
  <c r="H12" l="1"/>
  <c r="K11"/>
  <c r="L11"/>
  <c r="J11"/>
  <c r="D18"/>
  <c r="B18"/>
  <c r="A19"/>
  <c r="E18"/>
  <c r="C18"/>
  <c r="D19" l="1"/>
  <c r="B19"/>
  <c r="A20"/>
  <c r="E19"/>
  <c r="C19"/>
  <c r="H13"/>
  <c r="K12"/>
  <c r="L12"/>
  <c r="J12"/>
  <c r="D20" l="1"/>
  <c r="B20"/>
  <c r="A21"/>
  <c r="E20"/>
  <c r="C20"/>
  <c r="H14"/>
  <c r="K13"/>
  <c r="L13"/>
  <c r="J13"/>
  <c r="D21" l="1"/>
  <c r="B21"/>
  <c r="A22"/>
  <c r="E21"/>
  <c r="C21"/>
  <c r="H15"/>
  <c r="K14"/>
  <c r="L14"/>
  <c r="J14"/>
  <c r="D22" l="1"/>
  <c r="B22"/>
  <c r="A23"/>
  <c r="E22"/>
  <c r="C22"/>
  <c r="K15"/>
  <c r="H16"/>
  <c r="L15"/>
  <c r="J15"/>
  <c r="H17" l="1"/>
  <c r="L16"/>
  <c r="J16"/>
  <c r="K16"/>
  <c r="A24"/>
  <c r="D23"/>
  <c r="B23"/>
  <c r="E23"/>
  <c r="C23"/>
  <c r="E24" l="1"/>
  <c r="C24"/>
  <c r="A25"/>
  <c r="D24"/>
  <c r="B24"/>
  <c r="H18"/>
  <c r="L17"/>
  <c r="K17"/>
  <c r="D25" l="1"/>
  <c r="B25"/>
  <c r="E25"/>
  <c r="C25"/>
  <c r="H19"/>
  <c r="L18"/>
  <c r="K18"/>
  <c r="H20" l="1"/>
  <c r="L19"/>
  <c r="K19"/>
  <c r="H21" l="1"/>
  <c r="L20"/>
  <c r="K20"/>
  <c r="H22" l="1"/>
  <c r="L21"/>
  <c r="K21"/>
  <c r="H23" l="1"/>
  <c r="L22"/>
  <c r="K22"/>
  <c r="H24" l="1"/>
  <c r="L23"/>
  <c r="H25" l="1"/>
  <c r="L24"/>
  <c r="H26" l="1"/>
  <c r="L25"/>
  <c r="H27" l="1"/>
  <c r="L26"/>
  <c r="H28" l="1"/>
  <c r="L28" s="1"/>
  <c r="L27"/>
  <c r="B21" i="2"/>
  <c r="D23" s="1"/>
  <c r="F23" s="1"/>
  <c r="B24" s="1"/>
  <c r="F24" s="1"/>
  <c r="B10"/>
  <c r="D12" s="1"/>
  <c r="F12" s="1"/>
</calcChain>
</file>

<file path=xl/sharedStrings.xml><?xml version="1.0" encoding="utf-8"?>
<sst xmlns="http://schemas.openxmlformats.org/spreadsheetml/2006/main" count="88" uniqueCount="38">
  <si>
    <t>Enter JED contract length in months:</t>
  </si>
  <si>
    <t>Enter values in yellow boxes</t>
  </si>
  <si>
    <t>Enter PI's full time annual rate from his/her JED:</t>
  </si>
  <si>
    <t>PI's annualized pay rate is:</t>
  </si>
  <si>
    <t>Enter percent of effort committed by PI:</t>
  </si>
  <si>
    <t>Enter budgeted amount for PI salary</t>
  </si>
  <si>
    <t>To calculate budgets based on committed effort percentage</t>
  </si>
  <si>
    <t>Percent Effort Calculations based on number of months</t>
  </si>
  <si>
    <t>Summer                   (3 months)</t>
  </si>
  <si>
    <t>Effort Period        (6 months)</t>
  </si>
  <si>
    <t>Academic Year (9 months)</t>
  </si>
  <si>
    <t>Calendar Year (12 months)</t>
  </si>
  <si>
    <t>Effort Report Pd (6 months)</t>
  </si>
  <si>
    <t>Effort</t>
  </si>
  <si>
    <t>Months</t>
  </si>
  <si>
    <t>NA</t>
  </si>
  <si>
    <t xml:space="preserve">read as: </t>
  </si>
  <si>
    <t>5% of the summer equals .2 months</t>
  </si>
  <si>
    <t>5% of an effort reporting period equals .3 months</t>
  </si>
  <si>
    <t>5% of the 9 month academic year equals .5 months</t>
  </si>
  <si>
    <t>5% of the calendar year equals .6 months</t>
  </si>
  <si>
    <t>1 month is 33% of the summer</t>
  </si>
  <si>
    <t>1 month is 16.7% of an effort reporting period</t>
  </si>
  <si>
    <t>1 month is 11.1% of the 9 month academic year</t>
  </si>
  <si>
    <t>1 month is 8.3% of the calendar year</t>
  </si>
  <si>
    <t>Equivalent number of effort months =</t>
  </si>
  <si>
    <t>*</t>
  </si>
  <si>
    <t>=</t>
  </si>
  <si>
    <t>months</t>
  </si>
  <si>
    <t>Budgeted amount is equivalent to this effort percentage=</t>
  </si>
  <si>
    <t>/</t>
  </si>
  <si>
    <t>12 months</t>
  </si>
  <si>
    <t>PI's annualized pay rate =</t>
  </si>
  <si>
    <t>Value of PI's committed effort=</t>
  </si>
  <si>
    <t>Converting effort % to dollars or months and vice-versa</t>
  </si>
  <si>
    <t>To calculate effort percentage or months based on budgeted dollars</t>
  </si>
  <si>
    <t>EFFORT WORKSHEET</t>
  </si>
  <si>
    <r>
      <t>Numb</t>
    </r>
    <r>
      <rPr>
        <b/>
        <sz val="12"/>
        <color theme="0"/>
        <rFont val="Calibri"/>
        <family val="2"/>
        <scheme val="minor"/>
      </rPr>
      <t>er of Months calculated based on percent effort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</si>
</sst>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0" fontId="0" fillId="0" borderId="0" xfId="0" applyBorder="1"/>
    <xf numFmtId="44" fontId="0" fillId="0" borderId="2" xfId="1" applyFont="1" applyBorder="1" applyProtection="1">
      <protection locked="0"/>
    </xf>
    <xf numFmtId="1" fontId="0" fillId="0" borderId="2" xfId="0" applyNumberFormat="1" applyBorder="1" applyProtection="1">
      <protection locked="0"/>
    </xf>
    <xf numFmtId="0" fontId="2" fillId="0" borderId="1" xfId="0" applyFont="1" applyBorder="1"/>
    <xf numFmtId="9" fontId="0" fillId="0" borderId="0" xfId="2" applyFont="1"/>
    <xf numFmtId="10" fontId="0" fillId="0" borderId="0" xfId="2" applyNumberFormat="1" applyFont="1"/>
    <xf numFmtId="10" fontId="0" fillId="0" borderId="2" xfId="0" applyNumberFormat="1" applyBorder="1" applyProtection="1">
      <protection locked="0"/>
    </xf>
    <xf numFmtId="0" fontId="3" fillId="0" borderId="0" xfId="0" applyFont="1" applyBorder="1"/>
    <xf numFmtId="165" fontId="0" fillId="0" borderId="2" xfId="0" applyNumberFormat="1" applyBorder="1" applyProtection="1">
      <protection locked="0"/>
    </xf>
    <xf numFmtId="44" fontId="4" fillId="0" borderId="0" xfId="0" applyNumberFormat="1" applyFont="1"/>
    <xf numFmtId="10" fontId="4" fillId="0" borderId="0" xfId="2" applyNumberFormat="1" applyFo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/>
    <xf numFmtId="0" fontId="0" fillId="0" borderId="7" xfId="0" applyBorder="1"/>
    <xf numFmtId="9" fontId="0" fillId="0" borderId="8" xfId="2" applyFont="1" applyBorder="1"/>
    <xf numFmtId="166" fontId="0" fillId="0" borderId="9" xfId="0" applyNumberFormat="1" applyBorder="1"/>
    <xf numFmtId="166" fontId="0" fillId="0" borderId="10" xfId="0" applyNumberFormat="1" applyBorder="1"/>
    <xf numFmtId="0" fontId="0" fillId="0" borderId="8" xfId="0" applyBorder="1"/>
    <xf numFmtId="164" fontId="0" fillId="0" borderId="9" xfId="2" applyNumberFormat="1" applyFont="1" applyBorder="1"/>
    <xf numFmtId="164" fontId="0" fillId="0" borderId="10" xfId="2" applyNumberFormat="1" applyFont="1" applyBorder="1"/>
    <xf numFmtId="164" fontId="0" fillId="2" borderId="9" xfId="0" applyNumberFormat="1" applyFill="1" applyBorder="1" applyAlignment="1">
      <alignment horizontal="right"/>
    </xf>
    <xf numFmtId="166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5" fillId="0" borderId="0" xfId="2" applyNumberFormat="1" applyFont="1"/>
    <xf numFmtId="2" fontId="4" fillId="0" borderId="0" xfId="0" applyNumberFormat="1" applyFont="1"/>
    <xf numFmtId="0" fontId="4" fillId="0" borderId="0" xfId="0" applyFont="1"/>
    <xf numFmtId="10" fontId="5" fillId="0" borderId="0" xfId="0" applyNumberFormat="1" applyFont="1"/>
    <xf numFmtId="164" fontId="2" fillId="0" borderId="10" xfId="2" applyNumberFormat="1" applyFont="1" applyBorder="1"/>
    <xf numFmtId="2" fontId="4" fillId="0" borderId="0" xfId="0" applyNumberFormat="1" applyFont="1" applyAlignment="1">
      <alignment horizontal="left"/>
    </xf>
    <xf numFmtId="0" fontId="8" fillId="3" borderId="0" xfId="0" applyFont="1" applyFill="1"/>
    <xf numFmtId="0" fontId="6" fillId="3" borderId="1" xfId="0" applyFont="1" applyFill="1" applyBorder="1"/>
    <xf numFmtId="0" fontId="7" fillId="3" borderId="0" xfId="0" applyFont="1" applyFill="1"/>
    <xf numFmtId="0" fontId="9" fillId="3" borderId="1" xfId="0" applyFont="1" applyFill="1" applyBorder="1"/>
    <xf numFmtId="0" fontId="10" fillId="3" borderId="0" xfId="0" applyFont="1" applyFill="1" applyBorder="1"/>
    <xf numFmtId="0" fontId="11" fillId="3" borderId="0" xfId="0" applyFont="1" applyFill="1"/>
    <xf numFmtId="0" fontId="11" fillId="3" borderId="0" xfId="0" applyFont="1" applyFill="1" applyBorder="1"/>
    <xf numFmtId="0" fontId="8" fillId="3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A35" sqref="A35"/>
    </sheetView>
  </sheetViews>
  <sheetFormatPr defaultRowHeight="15"/>
  <cols>
    <col min="1" max="1" width="65.7109375" customWidth="1"/>
    <col min="2" max="2" width="12.5703125" bestFit="1" customWidth="1"/>
    <col min="3" max="3" width="2" style="34" bestFit="1" customWidth="1"/>
    <col min="4" max="4" width="12.5703125" bestFit="1" customWidth="1"/>
    <col min="5" max="5" width="2" bestFit="1" customWidth="1"/>
    <col min="6" max="6" width="11.5703125" bestFit="1" customWidth="1"/>
  </cols>
  <sheetData>
    <row r="1" spans="1:7" ht="18.75">
      <c r="A1" s="41" t="s">
        <v>36</v>
      </c>
    </row>
    <row r="3" spans="1:7" ht="18.75">
      <c r="A3" s="41" t="s">
        <v>34</v>
      </c>
    </row>
    <row r="5" spans="1:7">
      <c r="A5" s="7" t="s">
        <v>6</v>
      </c>
      <c r="B5" s="3"/>
    </row>
    <row r="6" spans="1:7" ht="15.75" thickBot="1">
      <c r="A6" s="11" t="s">
        <v>1</v>
      </c>
      <c r="B6" s="4"/>
    </row>
    <row r="7" spans="1:7" ht="15.75" thickBot="1">
      <c r="A7" t="s">
        <v>4</v>
      </c>
      <c r="B7" s="10"/>
    </row>
    <row r="8" spans="1:7" ht="15.75" thickBot="1">
      <c r="A8" t="s">
        <v>2</v>
      </c>
      <c r="B8" s="5"/>
    </row>
    <row r="9" spans="1:7" ht="15.75" thickBot="1">
      <c r="A9" t="s">
        <v>0</v>
      </c>
      <c r="B9" s="6"/>
    </row>
    <row r="10" spans="1:7">
      <c r="A10" t="s">
        <v>32</v>
      </c>
      <c r="B10" s="1" t="e">
        <f>B8/B9*12</f>
        <v>#DIV/0!</v>
      </c>
    </row>
    <row r="12" spans="1:7">
      <c r="A12" t="s">
        <v>33</v>
      </c>
      <c r="B12" s="38">
        <f>B7</f>
        <v>0</v>
      </c>
      <c r="C12" s="34" t="s">
        <v>26</v>
      </c>
      <c r="D12" s="2" t="e">
        <f>B10</f>
        <v>#DIV/0!</v>
      </c>
      <c r="E12" t="s">
        <v>27</v>
      </c>
      <c r="F12" s="13" t="e">
        <f>B12*D12</f>
        <v>#DIV/0!</v>
      </c>
    </row>
    <row r="13" spans="1:7">
      <c r="A13" t="s">
        <v>25</v>
      </c>
      <c r="B13" s="38">
        <f>B7</f>
        <v>0</v>
      </c>
      <c r="C13" s="34" t="s">
        <v>26</v>
      </c>
      <c r="D13" t="s">
        <v>31</v>
      </c>
      <c r="E13" t="s">
        <v>27</v>
      </c>
      <c r="F13" s="40">
        <f>B13*12</f>
        <v>0</v>
      </c>
      <c r="G13" s="37"/>
    </row>
    <row r="16" spans="1:7">
      <c r="A16" s="7" t="s">
        <v>35</v>
      </c>
      <c r="B16" s="3"/>
    </row>
    <row r="17" spans="1:7" ht="15.75" thickBot="1">
      <c r="A17" s="11" t="s">
        <v>1</v>
      </c>
      <c r="B17" s="4"/>
    </row>
    <row r="18" spans="1:7" ht="15.75" thickBot="1">
      <c r="A18" t="s">
        <v>5</v>
      </c>
      <c r="B18" s="12"/>
    </row>
    <row r="19" spans="1:7" ht="15.75" thickBot="1">
      <c r="A19" t="s">
        <v>2</v>
      </c>
      <c r="B19" s="5">
        <f>B8</f>
        <v>0</v>
      </c>
    </row>
    <row r="20" spans="1:7" ht="15.75" thickBot="1">
      <c r="A20" t="s">
        <v>0</v>
      </c>
      <c r="B20" s="6">
        <f>B9</f>
        <v>0</v>
      </c>
    </row>
    <row r="21" spans="1:7">
      <c r="A21" t="s">
        <v>3</v>
      </c>
      <c r="B21" s="1" t="e">
        <f>B19/B20*12</f>
        <v>#DIV/0!</v>
      </c>
    </row>
    <row r="23" spans="1:7">
      <c r="A23" t="s">
        <v>29</v>
      </c>
      <c r="B23" s="35">
        <f>B18</f>
        <v>0</v>
      </c>
      <c r="C23" s="34" t="s">
        <v>30</v>
      </c>
      <c r="D23" s="2" t="e">
        <f>B21</f>
        <v>#DIV/0!</v>
      </c>
      <c r="E23" t="s">
        <v>27</v>
      </c>
      <c r="F23" s="14" t="e">
        <f>B23/D23</f>
        <v>#DIV/0!</v>
      </c>
    </row>
    <row r="24" spans="1:7">
      <c r="A24" t="s">
        <v>25</v>
      </c>
      <c r="B24" s="9" t="e">
        <f>F23</f>
        <v>#DIV/0!</v>
      </c>
      <c r="C24" s="34" t="s">
        <v>26</v>
      </c>
      <c r="D24" t="s">
        <v>31</v>
      </c>
      <c r="E24" t="s">
        <v>27</v>
      </c>
      <c r="F24" s="36" t="e">
        <f>B24*12</f>
        <v>#DIV/0!</v>
      </c>
      <c r="G24" s="37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G6" sqref="G6"/>
    </sheetView>
  </sheetViews>
  <sheetFormatPr defaultRowHeight="15"/>
  <cols>
    <col min="1" max="1" width="8.28515625" bestFit="1" customWidth="1"/>
    <col min="2" max="3" width="14.140625" customWidth="1"/>
    <col min="4" max="4" width="18.28515625" customWidth="1"/>
    <col min="5" max="5" width="14.140625" customWidth="1"/>
    <col min="9" max="12" width="15.28515625" customWidth="1"/>
  </cols>
  <sheetData>
    <row r="1" spans="1:12" ht="18.75">
      <c r="A1" s="48" t="s">
        <v>36</v>
      </c>
      <c r="B1" s="48"/>
      <c r="C1" s="48"/>
      <c r="D1" s="48"/>
      <c r="E1" s="48"/>
    </row>
    <row r="3" spans="1:12" ht="15.75">
      <c r="A3" s="42" t="s">
        <v>37</v>
      </c>
      <c r="B3" s="43"/>
      <c r="C3" s="42"/>
      <c r="D3" s="44"/>
      <c r="E3" s="3"/>
      <c r="H3" s="45" t="s">
        <v>7</v>
      </c>
      <c r="I3" s="46"/>
      <c r="J3" s="47"/>
      <c r="K3" s="47"/>
      <c r="L3" s="4"/>
    </row>
    <row r="4" spans="1:12" ht="30">
      <c r="B4" s="15" t="s">
        <v>8</v>
      </c>
      <c r="C4" s="16" t="s">
        <v>9</v>
      </c>
      <c r="D4" s="16" t="s">
        <v>10</v>
      </c>
      <c r="E4" s="17" t="s">
        <v>11</v>
      </c>
      <c r="I4" s="15" t="s">
        <v>8</v>
      </c>
      <c r="J4" s="16" t="s">
        <v>12</v>
      </c>
      <c r="K4" s="16" t="s">
        <v>10</v>
      </c>
      <c r="L4" s="17" t="s">
        <v>11</v>
      </c>
    </row>
    <row r="5" spans="1:12">
      <c r="A5" s="18" t="s">
        <v>13</v>
      </c>
      <c r="B5" s="19"/>
      <c r="C5" s="20"/>
      <c r="D5" s="20"/>
      <c r="E5" s="21"/>
      <c r="H5" s="22" t="s">
        <v>14</v>
      </c>
      <c r="I5" s="23"/>
      <c r="J5" s="4"/>
      <c r="K5" s="4"/>
      <c r="L5" s="24"/>
    </row>
    <row r="6" spans="1:12">
      <c r="A6" s="25">
        <v>0.05</v>
      </c>
      <c r="B6" s="26">
        <f t="shared" ref="B6:B25" si="0">3*A6</f>
        <v>0.15000000000000002</v>
      </c>
      <c r="C6" s="26">
        <f>A6*6</f>
        <v>0.30000000000000004</v>
      </c>
      <c r="D6" s="26">
        <f>9*A6</f>
        <v>0.45</v>
      </c>
      <c r="E6" s="27">
        <f t="shared" ref="E6:E25" si="1">12*A6</f>
        <v>0.60000000000000009</v>
      </c>
      <c r="H6" s="28">
        <v>1</v>
      </c>
      <c r="I6" s="29">
        <f>H6/3</f>
        <v>0.33333333333333331</v>
      </c>
      <c r="J6" s="29">
        <f t="shared" ref="J6:J16" si="2">H6/6</f>
        <v>0.16666666666666666</v>
      </c>
      <c r="K6" s="29">
        <f>H6/9</f>
        <v>0.1111111111111111</v>
      </c>
      <c r="L6" s="39">
        <f>H6/12</f>
        <v>8.3333333333333329E-2</v>
      </c>
    </row>
    <row r="7" spans="1:12">
      <c r="A7" s="25">
        <v>0.1</v>
      </c>
      <c r="B7" s="26">
        <f t="shared" si="0"/>
        <v>0.30000000000000004</v>
      </c>
      <c r="C7" s="26">
        <f t="shared" ref="C7:C25" si="3">A7*6</f>
        <v>0.60000000000000009</v>
      </c>
      <c r="D7" s="26">
        <f t="shared" ref="D7:D25" si="4">9*A7</f>
        <v>0.9</v>
      </c>
      <c r="E7" s="27">
        <f t="shared" si="1"/>
        <v>1.2000000000000002</v>
      </c>
      <c r="H7" s="28">
        <v>1.5</v>
      </c>
      <c r="I7" s="29">
        <f>H7/3</f>
        <v>0.5</v>
      </c>
      <c r="J7" s="29">
        <f t="shared" si="2"/>
        <v>0.25</v>
      </c>
      <c r="K7" s="29">
        <f t="shared" ref="K7:K22" si="5">H7/9</f>
        <v>0.16666666666666666</v>
      </c>
      <c r="L7" s="30">
        <f t="shared" ref="L7:L28" si="6">H7/12</f>
        <v>0.125</v>
      </c>
    </row>
    <row r="8" spans="1:12">
      <c r="A8" s="25">
        <v>0.15</v>
      </c>
      <c r="B8" s="26">
        <f t="shared" si="0"/>
        <v>0.44999999999999996</v>
      </c>
      <c r="C8" s="26">
        <f t="shared" si="3"/>
        <v>0.89999999999999991</v>
      </c>
      <c r="D8" s="26">
        <f t="shared" si="4"/>
        <v>1.3499999999999999</v>
      </c>
      <c r="E8" s="27">
        <f t="shared" si="1"/>
        <v>1.7999999999999998</v>
      </c>
      <c r="H8" s="28">
        <v>2</v>
      </c>
      <c r="I8" s="29">
        <f t="shared" ref="I8:I10" si="7">H8/3</f>
        <v>0.66666666666666663</v>
      </c>
      <c r="J8" s="29">
        <f t="shared" si="2"/>
        <v>0.33333333333333331</v>
      </c>
      <c r="K8" s="29">
        <f t="shared" si="5"/>
        <v>0.22222222222222221</v>
      </c>
      <c r="L8" s="30">
        <f t="shared" si="6"/>
        <v>0.16666666666666666</v>
      </c>
    </row>
    <row r="9" spans="1:12">
      <c r="A9" s="25">
        <v>0.2</v>
      </c>
      <c r="B9" s="26">
        <f t="shared" si="0"/>
        <v>0.60000000000000009</v>
      </c>
      <c r="C9" s="26">
        <f t="shared" si="3"/>
        <v>1.2000000000000002</v>
      </c>
      <c r="D9" s="26">
        <f t="shared" si="4"/>
        <v>1.8</v>
      </c>
      <c r="E9" s="27">
        <f t="shared" si="1"/>
        <v>2.4000000000000004</v>
      </c>
      <c r="H9" s="28">
        <f>H8+0.5</f>
        <v>2.5</v>
      </c>
      <c r="I9" s="29">
        <f t="shared" si="7"/>
        <v>0.83333333333333337</v>
      </c>
      <c r="J9" s="29">
        <f t="shared" si="2"/>
        <v>0.41666666666666669</v>
      </c>
      <c r="K9" s="29">
        <f t="shared" si="5"/>
        <v>0.27777777777777779</v>
      </c>
      <c r="L9" s="30">
        <f t="shared" si="6"/>
        <v>0.20833333333333334</v>
      </c>
    </row>
    <row r="10" spans="1:12">
      <c r="A10" s="25">
        <v>0.25</v>
      </c>
      <c r="B10" s="26">
        <f t="shared" si="0"/>
        <v>0.75</v>
      </c>
      <c r="C10" s="26">
        <f t="shared" si="3"/>
        <v>1.5</v>
      </c>
      <c r="D10" s="26">
        <f t="shared" si="4"/>
        <v>2.25</v>
      </c>
      <c r="E10" s="27">
        <f t="shared" si="1"/>
        <v>3</v>
      </c>
      <c r="H10" s="28">
        <f t="shared" ref="H10:H28" si="8">H9+0.5</f>
        <v>3</v>
      </c>
      <c r="I10" s="29">
        <f t="shared" si="7"/>
        <v>1</v>
      </c>
      <c r="J10" s="29">
        <f t="shared" si="2"/>
        <v>0.5</v>
      </c>
      <c r="K10" s="29">
        <f t="shared" si="5"/>
        <v>0.33333333333333331</v>
      </c>
      <c r="L10" s="30">
        <f t="shared" si="6"/>
        <v>0.25</v>
      </c>
    </row>
    <row r="11" spans="1:12">
      <c r="A11" s="25">
        <v>0.3</v>
      </c>
      <c r="B11" s="26">
        <f t="shared" si="0"/>
        <v>0.89999999999999991</v>
      </c>
      <c r="C11" s="26">
        <f t="shared" si="3"/>
        <v>1.7999999999999998</v>
      </c>
      <c r="D11" s="26">
        <f t="shared" si="4"/>
        <v>2.6999999999999997</v>
      </c>
      <c r="E11" s="27">
        <f t="shared" si="1"/>
        <v>3.5999999999999996</v>
      </c>
      <c r="H11" s="28">
        <f t="shared" si="8"/>
        <v>3.5</v>
      </c>
      <c r="I11" s="31" t="s">
        <v>15</v>
      </c>
      <c r="J11" s="29">
        <f t="shared" si="2"/>
        <v>0.58333333333333337</v>
      </c>
      <c r="K11" s="29">
        <f t="shared" si="5"/>
        <v>0.3888888888888889</v>
      </c>
      <c r="L11" s="30">
        <f t="shared" si="6"/>
        <v>0.29166666666666669</v>
      </c>
    </row>
    <row r="12" spans="1:12">
      <c r="A12" s="25">
        <v>0.35</v>
      </c>
      <c r="B12" s="26">
        <f t="shared" si="0"/>
        <v>1.0499999999999998</v>
      </c>
      <c r="C12" s="26">
        <f t="shared" si="3"/>
        <v>2.0999999999999996</v>
      </c>
      <c r="D12" s="26">
        <f t="shared" si="4"/>
        <v>3.15</v>
      </c>
      <c r="E12" s="27">
        <f t="shared" si="1"/>
        <v>4.1999999999999993</v>
      </c>
      <c r="H12" s="28">
        <f t="shared" si="8"/>
        <v>4</v>
      </c>
      <c r="I12" s="31" t="s">
        <v>15</v>
      </c>
      <c r="J12" s="29">
        <f t="shared" si="2"/>
        <v>0.66666666666666663</v>
      </c>
      <c r="K12" s="29">
        <f t="shared" si="5"/>
        <v>0.44444444444444442</v>
      </c>
      <c r="L12" s="30">
        <f t="shared" si="6"/>
        <v>0.33333333333333331</v>
      </c>
    </row>
    <row r="13" spans="1:12">
      <c r="A13" s="25">
        <v>0.4</v>
      </c>
      <c r="B13" s="26">
        <f t="shared" si="0"/>
        <v>1.2000000000000002</v>
      </c>
      <c r="C13" s="26">
        <f t="shared" si="3"/>
        <v>2.4000000000000004</v>
      </c>
      <c r="D13" s="26">
        <f t="shared" si="4"/>
        <v>3.6</v>
      </c>
      <c r="E13" s="27">
        <f t="shared" si="1"/>
        <v>4.8000000000000007</v>
      </c>
      <c r="H13" s="28">
        <f t="shared" si="8"/>
        <v>4.5</v>
      </c>
      <c r="I13" s="31" t="s">
        <v>15</v>
      </c>
      <c r="J13" s="29">
        <f t="shared" si="2"/>
        <v>0.75</v>
      </c>
      <c r="K13" s="29">
        <f t="shared" si="5"/>
        <v>0.5</v>
      </c>
      <c r="L13" s="30">
        <f t="shared" si="6"/>
        <v>0.375</v>
      </c>
    </row>
    <row r="14" spans="1:12">
      <c r="A14" s="25">
        <v>0.45</v>
      </c>
      <c r="B14" s="26">
        <f t="shared" si="0"/>
        <v>1.35</v>
      </c>
      <c r="C14" s="26">
        <f t="shared" si="3"/>
        <v>2.7</v>
      </c>
      <c r="D14" s="26">
        <f t="shared" si="4"/>
        <v>4.05</v>
      </c>
      <c r="E14" s="27">
        <f t="shared" si="1"/>
        <v>5.4</v>
      </c>
      <c r="H14" s="28">
        <f t="shared" si="8"/>
        <v>5</v>
      </c>
      <c r="I14" s="31" t="s">
        <v>15</v>
      </c>
      <c r="J14" s="29">
        <f t="shared" si="2"/>
        <v>0.83333333333333337</v>
      </c>
      <c r="K14" s="29">
        <f t="shared" si="5"/>
        <v>0.55555555555555558</v>
      </c>
      <c r="L14" s="30">
        <f t="shared" si="6"/>
        <v>0.41666666666666669</v>
      </c>
    </row>
    <row r="15" spans="1:12">
      <c r="A15" s="25">
        <v>0.5</v>
      </c>
      <c r="B15" s="26">
        <f t="shared" si="0"/>
        <v>1.5</v>
      </c>
      <c r="C15" s="26">
        <f t="shared" si="3"/>
        <v>3</v>
      </c>
      <c r="D15" s="26">
        <f t="shared" si="4"/>
        <v>4.5</v>
      </c>
      <c r="E15" s="27">
        <f t="shared" si="1"/>
        <v>6</v>
      </c>
      <c r="H15" s="28">
        <f t="shared" si="8"/>
        <v>5.5</v>
      </c>
      <c r="I15" s="31" t="s">
        <v>15</v>
      </c>
      <c r="J15" s="29">
        <f t="shared" si="2"/>
        <v>0.91666666666666663</v>
      </c>
      <c r="K15" s="29">
        <f t="shared" si="5"/>
        <v>0.61111111111111116</v>
      </c>
      <c r="L15" s="30">
        <f t="shared" si="6"/>
        <v>0.45833333333333331</v>
      </c>
    </row>
    <row r="16" spans="1:12">
      <c r="A16" s="25">
        <f>A15+0.05</f>
        <v>0.55000000000000004</v>
      </c>
      <c r="B16" s="26">
        <f t="shared" si="0"/>
        <v>1.6500000000000001</v>
      </c>
      <c r="C16" s="26">
        <f t="shared" si="3"/>
        <v>3.3000000000000003</v>
      </c>
      <c r="D16" s="26">
        <f t="shared" si="4"/>
        <v>4.95</v>
      </c>
      <c r="E16" s="27">
        <f t="shared" si="1"/>
        <v>6.6000000000000005</v>
      </c>
      <c r="H16" s="28">
        <f t="shared" si="8"/>
        <v>6</v>
      </c>
      <c r="I16" s="31" t="s">
        <v>15</v>
      </c>
      <c r="J16" s="29">
        <f t="shared" si="2"/>
        <v>1</v>
      </c>
      <c r="K16" s="29">
        <f t="shared" si="5"/>
        <v>0.66666666666666663</v>
      </c>
      <c r="L16" s="30">
        <f t="shared" si="6"/>
        <v>0.5</v>
      </c>
    </row>
    <row r="17" spans="1:12">
      <c r="A17" s="25">
        <f t="shared" ref="A17:A25" si="9">A16+0.05</f>
        <v>0.60000000000000009</v>
      </c>
      <c r="B17" s="26">
        <f t="shared" si="0"/>
        <v>1.8000000000000003</v>
      </c>
      <c r="C17" s="26">
        <f t="shared" si="3"/>
        <v>3.6000000000000005</v>
      </c>
      <c r="D17" s="26">
        <f t="shared" si="4"/>
        <v>5.4</v>
      </c>
      <c r="E17" s="27">
        <f t="shared" si="1"/>
        <v>7.2000000000000011</v>
      </c>
      <c r="H17" s="28">
        <f t="shared" si="8"/>
        <v>6.5</v>
      </c>
      <c r="I17" s="31" t="s">
        <v>15</v>
      </c>
      <c r="J17" s="31" t="s">
        <v>15</v>
      </c>
      <c r="K17" s="29">
        <f t="shared" si="5"/>
        <v>0.72222222222222221</v>
      </c>
      <c r="L17" s="30">
        <f t="shared" si="6"/>
        <v>0.54166666666666663</v>
      </c>
    </row>
    <row r="18" spans="1:12">
      <c r="A18" s="25">
        <f t="shared" si="9"/>
        <v>0.65000000000000013</v>
      </c>
      <c r="B18" s="26">
        <f t="shared" si="0"/>
        <v>1.9500000000000004</v>
      </c>
      <c r="C18" s="26">
        <f t="shared" si="3"/>
        <v>3.9000000000000008</v>
      </c>
      <c r="D18" s="26">
        <f t="shared" si="4"/>
        <v>5.8500000000000014</v>
      </c>
      <c r="E18" s="27">
        <f t="shared" si="1"/>
        <v>7.8000000000000016</v>
      </c>
      <c r="F18" s="4"/>
      <c r="H18" s="28">
        <f t="shared" si="8"/>
        <v>7</v>
      </c>
      <c r="I18" s="31" t="s">
        <v>15</v>
      </c>
      <c r="J18" s="31" t="s">
        <v>15</v>
      </c>
      <c r="K18" s="29">
        <f t="shared" si="5"/>
        <v>0.77777777777777779</v>
      </c>
      <c r="L18" s="30">
        <f t="shared" si="6"/>
        <v>0.58333333333333337</v>
      </c>
    </row>
    <row r="19" spans="1:12">
      <c r="A19" s="25">
        <f t="shared" si="9"/>
        <v>0.70000000000000018</v>
      </c>
      <c r="B19" s="26">
        <f t="shared" si="0"/>
        <v>2.1000000000000005</v>
      </c>
      <c r="C19" s="26">
        <f t="shared" si="3"/>
        <v>4.2000000000000011</v>
      </c>
      <c r="D19" s="26">
        <f t="shared" si="4"/>
        <v>6.3000000000000016</v>
      </c>
      <c r="E19" s="27">
        <f t="shared" si="1"/>
        <v>8.4000000000000021</v>
      </c>
      <c r="H19" s="28">
        <f t="shared" si="8"/>
        <v>7.5</v>
      </c>
      <c r="I19" s="31" t="s">
        <v>15</v>
      </c>
      <c r="J19" s="31" t="s">
        <v>15</v>
      </c>
      <c r="K19" s="29">
        <f t="shared" si="5"/>
        <v>0.83333333333333337</v>
      </c>
      <c r="L19" s="30">
        <f t="shared" si="6"/>
        <v>0.625</v>
      </c>
    </row>
    <row r="20" spans="1:12">
      <c r="A20" s="25">
        <f t="shared" si="9"/>
        <v>0.75000000000000022</v>
      </c>
      <c r="B20" s="26">
        <f t="shared" si="0"/>
        <v>2.2500000000000009</v>
      </c>
      <c r="C20" s="26">
        <f t="shared" si="3"/>
        <v>4.5000000000000018</v>
      </c>
      <c r="D20" s="26">
        <f t="shared" si="4"/>
        <v>6.7500000000000018</v>
      </c>
      <c r="E20" s="27">
        <f t="shared" si="1"/>
        <v>9.0000000000000036</v>
      </c>
      <c r="H20" s="28">
        <f t="shared" si="8"/>
        <v>8</v>
      </c>
      <c r="I20" s="31" t="s">
        <v>15</v>
      </c>
      <c r="J20" s="31" t="s">
        <v>15</v>
      </c>
      <c r="K20" s="29">
        <f t="shared" si="5"/>
        <v>0.88888888888888884</v>
      </c>
      <c r="L20" s="30">
        <f t="shared" si="6"/>
        <v>0.66666666666666663</v>
      </c>
    </row>
    <row r="21" spans="1:12">
      <c r="A21" s="25">
        <f t="shared" si="9"/>
        <v>0.80000000000000027</v>
      </c>
      <c r="B21" s="26">
        <f t="shared" si="0"/>
        <v>2.4000000000000008</v>
      </c>
      <c r="C21" s="26">
        <f t="shared" si="3"/>
        <v>4.8000000000000016</v>
      </c>
      <c r="D21" s="26">
        <f t="shared" si="4"/>
        <v>7.2000000000000028</v>
      </c>
      <c r="E21" s="27">
        <f t="shared" si="1"/>
        <v>9.6000000000000032</v>
      </c>
      <c r="H21" s="28">
        <f t="shared" si="8"/>
        <v>8.5</v>
      </c>
      <c r="I21" s="31" t="s">
        <v>15</v>
      </c>
      <c r="J21" s="31" t="s">
        <v>15</v>
      </c>
      <c r="K21" s="29">
        <f t="shared" si="5"/>
        <v>0.94444444444444442</v>
      </c>
      <c r="L21" s="30">
        <f t="shared" si="6"/>
        <v>0.70833333333333337</v>
      </c>
    </row>
    <row r="22" spans="1:12">
      <c r="A22" s="25">
        <f t="shared" si="9"/>
        <v>0.85000000000000031</v>
      </c>
      <c r="B22" s="26">
        <f t="shared" si="0"/>
        <v>2.5500000000000007</v>
      </c>
      <c r="C22" s="26">
        <f t="shared" si="3"/>
        <v>5.1000000000000014</v>
      </c>
      <c r="D22" s="26">
        <f t="shared" si="4"/>
        <v>7.650000000000003</v>
      </c>
      <c r="E22" s="27">
        <f t="shared" si="1"/>
        <v>10.200000000000003</v>
      </c>
      <c r="H22" s="28">
        <f t="shared" si="8"/>
        <v>9</v>
      </c>
      <c r="I22" s="31" t="s">
        <v>15</v>
      </c>
      <c r="J22" s="31" t="s">
        <v>15</v>
      </c>
      <c r="K22" s="29">
        <f t="shared" si="5"/>
        <v>1</v>
      </c>
      <c r="L22" s="30">
        <f t="shared" si="6"/>
        <v>0.75</v>
      </c>
    </row>
    <row r="23" spans="1:12">
      <c r="A23" s="25">
        <f t="shared" si="9"/>
        <v>0.90000000000000036</v>
      </c>
      <c r="B23" s="26">
        <f t="shared" si="0"/>
        <v>2.7000000000000011</v>
      </c>
      <c r="C23" s="26">
        <f t="shared" si="3"/>
        <v>5.4000000000000021</v>
      </c>
      <c r="D23" s="26">
        <f t="shared" si="4"/>
        <v>8.1000000000000032</v>
      </c>
      <c r="E23" s="27">
        <f t="shared" si="1"/>
        <v>10.800000000000004</v>
      </c>
      <c r="H23" s="28">
        <f t="shared" si="8"/>
        <v>9.5</v>
      </c>
      <c r="I23" s="31" t="s">
        <v>15</v>
      </c>
      <c r="J23" s="31" t="s">
        <v>15</v>
      </c>
      <c r="K23" s="31" t="s">
        <v>15</v>
      </c>
      <c r="L23" s="30">
        <f t="shared" si="6"/>
        <v>0.79166666666666663</v>
      </c>
    </row>
    <row r="24" spans="1:12">
      <c r="A24" s="25">
        <f t="shared" si="9"/>
        <v>0.9500000000000004</v>
      </c>
      <c r="B24" s="26">
        <f t="shared" si="0"/>
        <v>2.8500000000000014</v>
      </c>
      <c r="C24" s="26">
        <f t="shared" si="3"/>
        <v>5.7000000000000028</v>
      </c>
      <c r="D24" s="26">
        <f t="shared" si="4"/>
        <v>8.5500000000000043</v>
      </c>
      <c r="E24" s="27">
        <f t="shared" si="1"/>
        <v>11.400000000000006</v>
      </c>
      <c r="H24" s="28">
        <f t="shared" si="8"/>
        <v>10</v>
      </c>
      <c r="I24" s="31" t="s">
        <v>15</v>
      </c>
      <c r="J24" s="31" t="s">
        <v>15</v>
      </c>
      <c r="K24" s="31" t="s">
        <v>15</v>
      </c>
      <c r="L24" s="30">
        <f t="shared" si="6"/>
        <v>0.83333333333333337</v>
      </c>
    </row>
    <row r="25" spans="1:12">
      <c r="A25" s="25">
        <f t="shared" si="9"/>
        <v>1.0000000000000004</v>
      </c>
      <c r="B25" s="26">
        <f t="shared" si="0"/>
        <v>3.0000000000000013</v>
      </c>
      <c r="C25" s="26">
        <f t="shared" si="3"/>
        <v>6.0000000000000027</v>
      </c>
      <c r="D25" s="26">
        <f t="shared" si="4"/>
        <v>9.0000000000000036</v>
      </c>
      <c r="E25" s="27">
        <f t="shared" si="1"/>
        <v>12.000000000000005</v>
      </c>
      <c r="H25" s="28">
        <f t="shared" si="8"/>
        <v>10.5</v>
      </c>
      <c r="I25" s="31" t="s">
        <v>15</v>
      </c>
      <c r="J25" s="31" t="s">
        <v>15</v>
      </c>
      <c r="K25" s="31" t="s">
        <v>15</v>
      </c>
      <c r="L25" s="30">
        <f t="shared" si="6"/>
        <v>0.875</v>
      </c>
    </row>
    <row r="26" spans="1:12">
      <c r="A26" s="8"/>
      <c r="B26" s="32"/>
      <c r="C26" s="32"/>
      <c r="D26" s="32"/>
      <c r="E26" s="32"/>
      <c r="H26" s="28">
        <f>H25+0.5</f>
        <v>11</v>
      </c>
      <c r="I26" s="31" t="s">
        <v>15</v>
      </c>
      <c r="J26" s="31" t="s">
        <v>15</v>
      </c>
      <c r="K26" s="31" t="s">
        <v>15</v>
      </c>
      <c r="L26" s="30">
        <f t="shared" si="6"/>
        <v>0.91666666666666663</v>
      </c>
    </row>
    <row r="27" spans="1:12">
      <c r="A27" s="8" t="s">
        <v>16</v>
      </c>
      <c r="B27" s="32" t="s">
        <v>17</v>
      </c>
      <c r="C27" s="32"/>
      <c r="D27" s="32"/>
      <c r="E27" s="32"/>
      <c r="H27" s="28">
        <f>H26+0.5</f>
        <v>11.5</v>
      </c>
      <c r="I27" s="31" t="s">
        <v>15</v>
      </c>
      <c r="J27" s="31" t="s">
        <v>15</v>
      </c>
      <c r="K27" s="31" t="s">
        <v>15</v>
      </c>
      <c r="L27" s="30">
        <f t="shared" si="6"/>
        <v>0.95833333333333337</v>
      </c>
    </row>
    <row r="28" spans="1:12">
      <c r="A28" s="8"/>
      <c r="B28" s="32" t="s">
        <v>18</v>
      </c>
      <c r="C28" s="32"/>
      <c r="D28" s="32"/>
      <c r="E28" s="32"/>
      <c r="H28" s="28">
        <f t="shared" si="8"/>
        <v>12</v>
      </c>
      <c r="I28" s="31" t="s">
        <v>15</v>
      </c>
      <c r="J28" s="31" t="s">
        <v>15</v>
      </c>
      <c r="K28" s="31" t="s">
        <v>15</v>
      </c>
      <c r="L28" s="30">
        <f t="shared" si="6"/>
        <v>1</v>
      </c>
    </row>
    <row r="29" spans="1:12">
      <c r="A29" s="8"/>
      <c r="B29" t="s">
        <v>19</v>
      </c>
      <c r="C29" s="32"/>
      <c r="D29" s="32"/>
      <c r="E29" s="32"/>
    </row>
    <row r="30" spans="1:12">
      <c r="A30" s="8"/>
      <c r="B30" s="32" t="s">
        <v>20</v>
      </c>
      <c r="C30" s="32"/>
      <c r="D30" s="32"/>
      <c r="E30" s="32"/>
      <c r="H30" t="s">
        <v>16</v>
      </c>
      <c r="I30" s="33" t="s">
        <v>21</v>
      </c>
    </row>
    <row r="31" spans="1:12">
      <c r="A31" s="8"/>
      <c r="I31" s="33" t="s">
        <v>22</v>
      </c>
    </row>
    <row r="32" spans="1:12">
      <c r="A32" s="8"/>
      <c r="I32" s="33" t="s">
        <v>23</v>
      </c>
    </row>
    <row r="33" spans="1:9">
      <c r="A33" s="8"/>
      <c r="I33" s="33" t="s">
        <v>24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effort % worksheet</vt:lpstr>
      <vt:lpstr>percent matrix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dyasik</dc:creator>
  <cp:lastModifiedBy>cita</cp:lastModifiedBy>
  <cp:lastPrinted>2010-01-12T15:20:02Z</cp:lastPrinted>
  <dcterms:created xsi:type="dcterms:W3CDTF">2009-09-03T13:24:41Z</dcterms:created>
  <dcterms:modified xsi:type="dcterms:W3CDTF">2010-01-15T21:11:37Z</dcterms:modified>
</cp:coreProperties>
</file>