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47" activeTab="0"/>
  </bookViews>
  <sheets>
    <sheet name="5YR Budget" sheetId="1" r:id="rId1"/>
    <sheet name="Person Month Calculator" sheetId="2" r:id="rId2"/>
    <sheet name="FTE Conversion" sheetId="3" r:id="rId3"/>
    <sheet name="Links to Guides and Worksheets" sheetId="4" r:id="rId4"/>
    <sheet name="Cost Share Budget" sheetId="5" r:id="rId5"/>
  </sheets>
  <definedNames>
    <definedName name="CellHasFormula">GET.CELL(48,INDIRECT("rc",FALSE))</definedName>
    <definedName name="effort" localSheetId="3">'Links to Guides and Worksheets'!$A$6</definedName>
    <definedName name="_xlnm.Print_Area" localSheetId="0">'5YR Budget'!$B$1:$AG$47</definedName>
  </definedNames>
  <calcPr fullCalcOnLoad="1"/>
</workbook>
</file>

<file path=xl/comments1.xml><?xml version="1.0" encoding="utf-8"?>
<comments xmlns="http://schemas.openxmlformats.org/spreadsheetml/2006/main">
  <authors>
    <author>Karen Kral</author>
    <author>dawnj2</author>
    <author>cswhite</author>
  </authors>
  <commentList>
    <comment ref="B13" authorId="0">
      <text>
        <r>
          <rPr>
            <sz val="8"/>
            <rFont val="Tahoma"/>
            <family val="2"/>
          </rPr>
          <t xml:space="preserve">insert rows for additional faculty &amp; professionals </t>
        </r>
        <r>
          <rPr>
            <b/>
            <i/>
            <sz val="8"/>
            <rFont val="Tahoma"/>
            <family val="2"/>
          </rPr>
          <t>above</t>
        </r>
        <r>
          <rPr>
            <sz val="8"/>
            <rFont val="Tahoma"/>
            <family val="2"/>
          </rPr>
          <t xml:space="preserve"> this row</t>
        </r>
      </text>
    </comment>
    <comment ref="B35" authorId="0">
      <text>
        <r>
          <rPr>
            <sz val="8"/>
            <rFont val="Tahoma"/>
            <family val="2"/>
          </rPr>
          <t xml:space="preserve">insert rows for direct costs to be excluded from indirect </t>
        </r>
        <r>
          <rPr>
            <b/>
            <i/>
            <sz val="8"/>
            <rFont val="Tahoma"/>
            <family val="2"/>
          </rPr>
          <t>above</t>
        </r>
        <r>
          <rPr>
            <sz val="8"/>
            <rFont val="Tahoma"/>
            <family val="2"/>
          </rPr>
          <t xml:space="preserve"> this row</t>
        </r>
      </text>
    </comment>
    <comment ref="J9" authorId="1">
      <text>
        <r>
          <rPr>
            <b/>
            <sz val="8"/>
            <rFont val="Tahoma"/>
            <family val="2"/>
          </rPr>
          <t>dawnj2:</t>
        </r>
        <r>
          <rPr>
            <sz val="8"/>
            <rFont val="Tahoma"/>
            <family val="2"/>
          </rPr>
          <t xml:space="preserve">
Type appropriate rate</t>
        </r>
      </text>
    </comment>
    <comment ref="P9" authorId="1">
      <text>
        <r>
          <rPr>
            <b/>
            <sz val="8"/>
            <rFont val="Tahoma"/>
            <family val="2"/>
          </rPr>
          <t>dawnj2:</t>
        </r>
        <r>
          <rPr>
            <sz val="8"/>
            <rFont val="Tahoma"/>
            <family val="2"/>
          </rPr>
          <t xml:space="preserve">
Type appropriate rate</t>
        </r>
      </text>
    </comment>
    <comment ref="V9" authorId="1">
      <text>
        <r>
          <rPr>
            <b/>
            <sz val="8"/>
            <rFont val="Tahoma"/>
            <family val="2"/>
          </rPr>
          <t>dawnj2:</t>
        </r>
        <r>
          <rPr>
            <sz val="8"/>
            <rFont val="Tahoma"/>
            <family val="2"/>
          </rPr>
          <t xml:space="preserve">
Type appropriate rate</t>
        </r>
      </text>
    </comment>
    <comment ref="AB9" authorId="1">
      <text>
        <r>
          <rPr>
            <b/>
            <sz val="8"/>
            <rFont val="Tahoma"/>
            <family val="2"/>
          </rPr>
          <t>dawnj2:</t>
        </r>
        <r>
          <rPr>
            <sz val="8"/>
            <rFont val="Tahoma"/>
            <family val="2"/>
          </rPr>
          <t xml:space="preserve">
Type appropriate rate</t>
        </r>
      </text>
    </comment>
    <comment ref="C39" authorId="2">
      <text>
        <r>
          <rPr>
            <b/>
            <sz val="9"/>
            <rFont val="Tahoma"/>
            <family val="2"/>
          </rPr>
          <t>cswhite:</t>
        </r>
        <r>
          <rPr>
            <sz val="9"/>
            <rFont val="Tahoma"/>
            <family val="2"/>
          </rPr>
          <t xml:space="preserve">
Enter number of months in each fiscal year for this budget period (in whole numbers).</t>
        </r>
      </text>
    </comment>
    <comment ref="I39" authorId="2">
      <text>
        <r>
          <rPr>
            <b/>
            <sz val="9"/>
            <rFont val="Tahoma"/>
            <family val="2"/>
          </rPr>
          <t>cswhite:</t>
        </r>
        <r>
          <rPr>
            <sz val="9"/>
            <rFont val="Tahoma"/>
            <family val="2"/>
          </rPr>
          <t xml:space="preserve">
Enter number of months in each fiscal year for this budget period (in whole numbers). See tab "Fiscal Month Calculator" for help.</t>
        </r>
      </text>
    </comment>
    <comment ref="O39" authorId="2">
      <text>
        <r>
          <rPr>
            <b/>
            <sz val="9"/>
            <rFont val="Tahoma"/>
            <family val="2"/>
          </rPr>
          <t>cswhite:</t>
        </r>
        <r>
          <rPr>
            <sz val="9"/>
            <rFont val="Tahoma"/>
            <family val="2"/>
          </rPr>
          <t xml:space="preserve">
Enter number of months in each fiscal year for this budget period (in whole numbers). See tab "Fiscal Month Calculator" for help.</t>
        </r>
      </text>
    </comment>
    <comment ref="U39" authorId="2">
      <text>
        <r>
          <rPr>
            <b/>
            <sz val="9"/>
            <rFont val="Tahoma"/>
            <family val="2"/>
          </rPr>
          <t>cswhite:</t>
        </r>
        <r>
          <rPr>
            <sz val="9"/>
            <rFont val="Tahoma"/>
            <family val="2"/>
          </rPr>
          <t xml:space="preserve">
Enter number of months in each fiscal year for this budget period (in whole numbers). See tab "Fiscal Month Calculator" for help.</t>
        </r>
      </text>
    </comment>
    <comment ref="AA39" authorId="2">
      <text>
        <r>
          <rPr>
            <b/>
            <sz val="9"/>
            <rFont val="Tahoma"/>
            <family val="2"/>
          </rPr>
          <t>cswhite:</t>
        </r>
        <r>
          <rPr>
            <sz val="9"/>
            <rFont val="Tahoma"/>
            <family val="2"/>
          </rPr>
          <t xml:space="preserve">
Enter number of months in each fiscal year for this budget period (in whole numbers). See tab "Fiscal Month Calculator" for help.</t>
        </r>
      </text>
    </comment>
  </commentList>
</comments>
</file>

<file path=xl/sharedStrings.xml><?xml version="1.0" encoding="utf-8"?>
<sst xmlns="http://schemas.openxmlformats.org/spreadsheetml/2006/main" count="239" uniqueCount="132">
  <si>
    <t>YEAR 1</t>
  </si>
  <si>
    <t>YEAR 2</t>
  </si>
  <si>
    <t>YEAR 3</t>
  </si>
  <si>
    <t>YEAR 4</t>
  </si>
  <si>
    <t>YEAR 5</t>
  </si>
  <si>
    <t>SUMMARY</t>
  </si>
  <si>
    <t>PERSONNEL</t>
  </si>
  <si>
    <t xml:space="preserve">  Undergraduate lab assistant(s)</t>
  </si>
  <si>
    <t xml:space="preserve">  Staff</t>
  </si>
  <si>
    <t>FRINGE BENEFITS</t>
  </si>
  <si>
    <t xml:space="preserve">  Faculty &amp; Professional</t>
  </si>
  <si>
    <t>x</t>
  </si>
  <si>
    <t xml:space="preserve">  Undergrad</t>
  </si>
  <si>
    <t xml:space="preserve">  Salaried Staff</t>
  </si>
  <si>
    <t>TOTAL SALARIES &amp; WAGES</t>
  </si>
  <si>
    <t>EQUIPMENT</t>
  </si>
  <si>
    <t>TRAVEL</t>
  </si>
  <si>
    <t>SUPPLIES</t>
  </si>
  <si>
    <t>EQUIPMENT MAINTENANCE</t>
  </si>
  <si>
    <t>PUBLICATION</t>
  </si>
  <si>
    <t>TOTAL DIRECT COSTS</t>
  </si>
  <si>
    <t>INDIRECT COSTS</t>
  </si>
  <si>
    <t>TOTAL PROJECT COSTS</t>
  </si>
  <si>
    <t>Target (yr1)</t>
  </si>
  <si>
    <t>Target (yr2)</t>
  </si>
  <si>
    <t>Target (yr3)</t>
  </si>
  <si>
    <t>Target (yr4)</t>
  </si>
  <si>
    <t>Target (yr5)</t>
  </si>
  <si>
    <t>With ovhd</t>
  </si>
  <si>
    <t>No ovhd</t>
  </si>
  <si>
    <t>Total (all students)</t>
  </si>
  <si>
    <t xml:space="preserve">  Graduate Student </t>
  </si>
  <si>
    <t xml:space="preserve">  Postdoctoral Researcher</t>
  </si>
  <si>
    <t xml:space="preserve">  Postdoctoral Fellow </t>
  </si>
  <si>
    <t>CONSULTANT</t>
  </si>
  <si>
    <t>SUB &gt;25K</t>
  </si>
  <si>
    <t>SUB &lt;25K</t>
  </si>
  <si>
    <t xml:space="preserve">People Soft # </t>
  </si>
  <si>
    <t xml:space="preserve">TITLE:  </t>
  </si>
  <si>
    <t xml:space="preserve">PI:   </t>
  </si>
  <si>
    <t xml:space="preserve">Sponsor:  </t>
  </si>
  <si>
    <t>dates</t>
  </si>
  <si>
    <t xml:space="preserve"> </t>
  </si>
  <si>
    <t># months</t>
  </si>
  <si>
    <t>increase</t>
  </si>
  <si>
    <t xml:space="preserve">  PI salary (1 summer months)</t>
  </si>
  <si>
    <t xml:space="preserve">  Co-Pi (1 summer months)</t>
  </si>
  <si>
    <t>salary</t>
  </si>
  <si>
    <t>period (e.g., Nov-May)</t>
  </si>
  <si>
    <t>period (e.g., Jun-Aug)</t>
  </si>
  <si>
    <t>period (e.g., Sep-Oct)</t>
  </si>
  <si>
    <t>Total (for 1 student)</t>
  </si>
  <si>
    <t>RENT</t>
  </si>
  <si>
    <t>PARTICIPANT SUPPORT</t>
  </si>
  <si>
    <t>Target budget</t>
  </si>
  <si>
    <t>Grad students</t>
  </si>
  <si>
    <t>Check base amount for salary in calculations to be sure correct academic year salary aligns with months in that increment.</t>
  </si>
  <si>
    <r>
      <t xml:space="preserve">  Graduate Student (</t>
    </r>
    <r>
      <rPr>
        <sz val="9"/>
        <color indexed="10"/>
        <rFont val="Geneva"/>
        <family val="0"/>
      </rPr>
      <t>see below</t>
    </r>
    <r>
      <rPr>
        <sz val="9"/>
        <rFont val="Geneva"/>
        <family val="0"/>
      </rPr>
      <t>)</t>
    </r>
  </si>
  <si>
    <r>
      <t>Fill in target in each budget year column (</t>
    </r>
    <r>
      <rPr>
        <b/>
        <sz val="9"/>
        <color indexed="11"/>
        <rFont val="Geneva"/>
        <family val="0"/>
      </rPr>
      <t>green</t>
    </r>
    <r>
      <rPr>
        <sz val="9"/>
        <color indexed="62"/>
        <rFont val="Geneva"/>
        <family val="0"/>
      </rPr>
      <t>)</t>
    </r>
  </si>
  <si>
    <r>
      <t>Fill in # months for each increment (</t>
    </r>
    <r>
      <rPr>
        <b/>
        <sz val="9"/>
        <color indexed="39"/>
        <rFont val="Geneva"/>
        <family val="0"/>
      </rPr>
      <t>blue</t>
    </r>
    <r>
      <rPr>
        <sz val="9"/>
        <color indexed="62"/>
        <rFont val="Geneva"/>
        <family val="0"/>
      </rPr>
      <t>) and # of students in each budget year (</t>
    </r>
    <r>
      <rPr>
        <b/>
        <sz val="9"/>
        <color indexed="10"/>
        <rFont val="Geneva"/>
        <family val="0"/>
      </rPr>
      <t>red</t>
    </r>
    <r>
      <rPr>
        <sz val="9"/>
        <color indexed="62"/>
        <rFont val="Geneva"/>
        <family val="0"/>
      </rPr>
      <t>)</t>
    </r>
  </si>
  <si>
    <t>#students=</t>
  </si>
  <si>
    <t>12 month</t>
  </si>
  <si>
    <t>Calendar Year</t>
  </si>
  <si>
    <t xml:space="preserve">  % effort</t>
  </si>
  <si>
    <t>Instructions:</t>
  </si>
  <si>
    <t xml:space="preserve">PI </t>
  </si>
  <si>
    <t>FB</t>
  </si>
  <si>
    <t>IC</t>
  </si>
  <si>
    <t>TOTAL</t>
  </si>
  <si>
    <t>Source of Cost Share</t>
  </si>
  <si>
    <t>Year 1</t>
  </si>
  <si>
    <t>Year 2</t>
  </si>
  <si>
    <t>Year 3</t>
  </si>
  <si>
    <t>Subtotal</t>
  </si>
  <si>
    <t xml:space="preserve">Co-PI </t>
  </si>
  <si>
    <t>EQUIPMENT:</t>
  </si>
  <si>
    <t>DEAN</t>
  </si>
  <si>
    <t>VP RESEARCH</t>
  </si>
  <si>
    <t>UD SUBTOTAL</t>
  </si>
  <si>
    <t xml:space="preserve">Third-Party </t>
  </si>
  <si>
    <t xml:space="preserve">   </t>
  </si>
  <si>
    <t>year  2</t>
  </si>
  <si>
    <t>year 1</t>
  </si>
  <si>
    <t>year 2</t>
  </si>
  <si>
    <t>Third-Party SUBTOTAL</t>
  </si>
  <si>
    <t>GRAND TOTAL</t>
  </si>
  <si>
    <t>20% cost share: 100,000*.20 =20,000 UD cost share $20,000</t>
  </si>
  <si>
    <t>sponsor supports 80% of the total award: 100,000/.80 =125,000;  total award $125,000 -100,000 sponsor share =$25,000 UD costshare</t>
  </si>
  <si>
    <t xml:space="preserve">UD annualizes effort over 12 months </t>
  </si>
  <si>
    <t>1 Person Month = 8.33%</t>
  </si>
  <si>
    <t>To use the chart simply insert the percent effort that you want to convert to Person Months into cell A10</t>
  </si>
  <si>
    <t xml:space="preserve">Acad Yr Salary </t>
  </si>
  <si>
    <t xml:space="preserve"> Acad Yr Salary </t>
  </si>
  <si>
    <t>F&amp;A</t>
  </si>
  <si>
    <t>% of 
Salary</t>
  </si>
  <si>
    <t>% of  
Increase</t>
  </si>
  <si>
    <t>Fringe Benefit Rate</t>
  </si>
  <si>
    <t>IDC Rate</t>
  </si>
  <si>
    <t>Grad Tuition</t>
  </si>
  <si>
    <t>DEPT</t>
  </si>
  <si>
    <t>Amt of Match</t>
  </si>
  <si>
    <t>Maximum</t>
  </si>
  <si>
    <t>Enter Target Cost Share Budget</t>
  </si>
  <si>
    <t>Equipment Subtotal</t>
  </si>
  <si>
    <t>Person Months to FTE</t>
  </si>
  <si>
    <t>% FTE</t>
  </si>
  <si>
    <t>Person Months</t>
  </si>
  <si>
    <t xml:space="preserve">http://www.udel.edu/research/preparing/proposalguide.html
</t>
  </si>
  <si>
    <t>go to Effort FAQs #11 to access Effort worksheet</t>
  </si>
  <si>
    <t>go to Effort FAQ #31 to access Salary Cap worksheet</t>
  </si>
  <si>
    <t>Person Month</t>
  </si>
  <si>
    <t>Enter in column D dollar value of items being cost shared</t>
  </si>
  <si>
    <t>Cost Share Budget</t>
  </si>
  <si>
    <t>Tuition, (#) Grad Students</t>
  </si>
  <si>
    <t>Enter in column J source of cost share e.g., UD purpose code, in-kind or cash from 3rd party</t>
  </si>
  <si>
    <t>name</t>
  </si>
  <si>
    <t xml:space="preserve">Link to Account Code List </t>
  </si>
  <si>
    <r>
      <t xml:space="preserve">Link to UD Proposal Guide for Department Aministrators
</t>
    </r>
    <r>
      <rPr>
        <b/>
        <sz val="11"/>
        <color indexed="51"/>
        <rFont val="Geneva"/>
        <family val="0"/>
      </rPr>
      <t>IDC, F&amp;A Rates, DUNS#, etc. are located on the right side of webpage</t>
    </r>
  </si>
  <si>
    <t xml:space="preserve">http://www.udel.edu/research/preparing/faq.html
</t>
  </si>
  <si>
    <t xml:space="preserve">http://www.udel.edu/genacct/help.html
</t>
  </si>
  <si>
    <t>Enter in cell K50 total target cost share amount</t>
  </si>
  <si>
    <t>months</t>
  </si>
  <si>
    <t>rate</t>
  </si>
  <si>
    <t>rates</t>
  </si>
  <si>
    <t>FY2015 &amp; forward</t>
  </si>
  <si>
    <t xml:space="preserve">     Total Direct Costs Eligible for F&amp;A</t>
  </si>
  <si>
    <t>eligible costs</t>
  </si>
  <si>
    <t>Totals</t>
  </si>
  <si>
    <t>data entry box</t>
  </si>
  <si>
    <t>Key</t>
  </si>
  <si>
    <t>formula: do not update</t>
  </si>
  <si>
    <t>Revised: 08/2016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</si>
</sst>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.0_);[Red]\(&quot;$&quot;#,##0.0\)"/>
    <numFmt numFmtId="174" formatCode="0.0"/>
    <numFmt numFmtId="175" formatCode="#,##0.0_);[Red]\(#,##0.0\)"/>
    <numFmt numFmtId="176" formatCode="[$-409]dddd\,\ mmmm\ dd\,\ yyyy"/>
    <numFmt numFmtId="177" formatCode="[$-409]h:mm:ss\ AM/PM"/>
    <numFmt numFmtId="178" formatCode="_(* #,##0_);_(* \(#,##0\);_(* &quot;-&quot;??_);_(@_)"/>
    <numFmt numFmtId="179" formatCode="_(* #,##0.0_);_(* \(#,##0.0\);_(* &quot;-&quot;??_);_(@_)"/>
    <numFmt numFmtId="180" formatCode="0.00_);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2"/>
    </font>
    <font>
      <b/>
      <sz val="9"/>
      <name val="Geneva"/>
      <family val="0"/>
    </font>
    <font>
      <sz val="9"/>
      <name val="Geneva"/>
      <family val="0"/>
    </font>
    <font>
      <sz val="9"/>
      <color indexed="10"/>
      <name val="Geneva"/>
      <family val="0"/>
    </font>
    <font>
      <sz val="9"/>
      <color indexed="62"/>
      <name val="Geneva"/>
      <family val="0"/>
    </font>
    <font>
      <b/>
      <sz val="9"/>
      <color indexed="11"/>
      <name val="Geneva"/>
      <family val="0"/>
    </font>
    <font>
      <b/>
      <sz val="9"/>
      <color indexed="39"/>
      <name val="Geneva"/>
      <family val="0"/>
    </font>
    <font>
      <b/>
      <sz val="9"/>
      <color indexed="10"/>
      <name val="Geneva"/>
      <family val="0"/>
    </font>
    <font>
      <b/>
      <i/>
      <sz val="8"/>
      <name val="Tahoma"/>
      <family val="2"/>
    </font>
    <font>
      <sz val="8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Arial"/>
      <family val="2"/>
    </font>
    <font>
      <sz val="11"/>
      <name val="Geneva"/>
      <family val="0"/>
    </font>
    <font>
      <sz val="12"/>
      <name val="Geneva"/>
      <family val="0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1"/>
      <name val="Geneva"/>
      <family val="0"/>
    </font>
    <font>
      <b/>
      <sz val="11"/>
      <color indexed="51"/>
      <name val="Geneva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2"/>
      <name val="Geneva"/>
      <family val="0"/>
    </font>
    <font>
      <u val="single"/>
      <sz val="12"/>
      <color indexed="12"/>
      <name val="Geneva"/>
      <family val="0"/>
    </font>
    <font>
      <sz val="10"/>
      <color indexed="26"/>
      <name val="Geneva"/>
      <family val="0"/>
    </font>
    <font>
      <b/>
      <sz val="12"/>
      <color indexed="10"/>
      <name val="Geneva"/>
      <family val="0"/>
    </font>
    <font>
      <b/>
      <sz val="10"/>
      <color indexed="23"/>
      <name val="Geneva"/>
      <family val="0"/>
    </font>
    <font>
      <b/>
      <sz val="10"/>
      <color indexed="26"/>
      <name val="Arial"/>
      <family val="2"/>
    </font>
    <font>
      <b/>
      <sz val="10"/>
      <color indexed="10"/>
      <name val="Geneva"/>
      <family val="0"/>
    </font>
    <font>
      <b/>
      <sz val="12"/>
      <color indexed="51"/>
      <name val="Geneva"/>
      <family val="0"/>
    </font>
    <font>
      <b/>
      <sz val="12"/>
      <color indexed="62"/>
      <name val="Geneva"/>
      <family val="0"/>
    </font>
    <font>
      <b/>
      <sz val="12"/>
      <color indexed="53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Geneva"/>
      <family val="0"/>
    </font>
    <font>
      <sz val="9"/>
      <color rgb="FFFF0000"/>
      <name val="Geneva"/>
      <family val="0"/>
    </font>
    <font>
      <u val="single"/>
      <sz val="12"/>
      <color theme="10"/>
      <name val="Geneva"/>
      <family val="0"/>
    </font>
    <font>
      <sz val="10"/>
      <color theme="9" tint="0.7999799847602844"/>
      <name val="Geneva"/>
      <family val="0"/>
    </font>
    <font>
      <b/>
      <sz val="12"/>
      <color theme="9" tint="-0.24997000396251678"/>
      <name val="Geneva"/>
      <family val="0"/>
    </font>
    <font>
      <b/>
      <sz val="10"/>
      <color theme="0" tint="-0.4999699890613556"/>
      <name val="Geneva"/>
      <family val="0"/>
    </font>
    <font>
      <b/>
      <sz val="10"/>
      <color theme="9" tint="0.7999799847602844"/>
      <name val="Arial"/>
      <family val="2"/>
    </font>
    <font>
      <b/>
      <sz val="10"/>
      <color rgb="FFFF0000"/>
      <name val="Geneva"/>
      <family val="0"/>
    </font>
    <font>
      <b/>
      <sz val="12"/>
      <color theme="6" tint="-0.4999699890613556"/>
      <name val="Geneva"/>
      <family val="0"/>
    </font>
    <font>
      <b/>
      <sz val="12"/>
      <color theme="3" tint="-0.24997000396251678"/>
      <name val="Geneva"/>
      <family val="0"/>
    </font>
    <font>
      <b/>
      <sz val="12"/>
      <color theme="5"/>
      <name val="Geneva"/>
      <family val="0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339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38" fontId="6" fillId="0" borderId="10" xfId="42" applyNumberFormat="1" applyFont="1" applyBorder="1" applyAlignment="1" applyProtection="1">
      <alignment/>
      <protection/>
    </xf>
    <xf numFmtId="38" fontId="6" fillId="0" borderId="11" xfId="42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6" fontId="5" fillId="0" borderId="0" xfId="44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right"/>
      <protection/>
    </xf>
    <xf numFmtId="3" fontId="81" fillId="0" borderId="13" xfId="0" applyNumberFormat="1" applyFont="1" applyBorder="1" applyAlignment="1" applyProtection="1">
      <alignment/>
      <protection/>
    </xf>
    <xf numFmtId="3" fontId="81" fillId="0" borderId="14" xfId="0" applyNumberFormat="1" applyFont="1" applyBorder="1" applyAlignment="1" applyProtection="1">
      <alignment/>
      <protection/>
    </xf>
    <xf numFmtId="0" fontId="82" fillId="0" borderId="15" xfId="0" applyNumberFormat="1" applyFont="1" applyBorder="1" applyAlignment="1" applyProtection="1">
      <alignment/>
      <protection/>
    </xf>
    <xf numFmtId="38" fontId="6" fillId="13" borderId="10" xfId="42" applyNumberFormat="1" applyFont="1" applyFill="1" applyBorder="1" applyAlignment="1" applyProtection="1">
      <alignment/>
      <protection/>
    </xf>
    <xf numFmtId="38" fontId="6" fillId="13" borderId="11" xfId="42" applyNumberFormat="1" applyFont="1" applyFill="1" applyBorder="1" applyAlignment="1" applyProtection="1">
      <alignment/>
      <protection/>
    </xf>
    <xf numFmtId="0" fontId="6" fillId="13" borderId="10" xfId="0" applyFont="1" applyFill="1" applyBorder="1" applyAlignment="1" applyProtection="1">
      <alignment/>
      <protection/>
    </xf>
    <xf numFmtId="0" fontId="6" fillId="13" borderId="11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8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78" fontId="14" fillId="0" borderId="0" xfId="42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1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9" fillId="10" borderId="0" xfId="0" applyFont="1" applyFill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24" fillId="10" borderId="0" xfId="0" applyFont="1" applyFill="1" applyAlignment="1">
      <alignment/>
    </xf>
    <xf numFmtId="0" fontId="20" fillId="10" borderId="0" xfId="0" applyFont="1" applyFill="1" applyAlignment="1">
      <alignment horizontal="right"/>
    </xf>
    <xf numFmtId="0" fontId="14" fillId="10" borderId="0" xfId="0" applyFont="1" applyFill="1" applyAlignment="1">
      <alignment/>
    </xf>
    <xf numFmtId="0" fontId="14" fillId="10" borderId="17" xfId="0" applyFont="1" applyFill="1" applyBorder="1" applyAlignment="1">
      <alignment/>
    </xf>
    <xf numFmtId="2" fontId="14" fillId="10" borderId="17" xfId="0" applyNumberFormat="1" applyFont="1" applyFill="1" applyBorder="1" applyAlignment="1">
      <alignment/>
    </xf>
    <xf numFmtId="0" fontId="20" fillId="10" borderId="0" xfId="0" applyFont="1" applyFill="1" applyAlignment="1">
      <alignment horizontal="left"/>
    </xf>
    <xf numFmtId="0" fontId="19" fillId="10" borderId="0" xfId="0" applyFont="1" applyFill="1" applyAlignment="1">
      <alignment horizontal="left"/>
    </xf>
    <xf numFmtId="0" fontId="19" fillId="10" borderId="16" xfId="0" applyFont="1" applyFill="1" applyBorder="1" applyAlignment="1">
      <alignment horizontal="left"/>
    </xf>
    <xf numFmtId="0" fontId="83" fillId="10" borderId="0" xfId="53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2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2" fontId="28" fillId="34" borderId="18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0" fontId="85" fillId="13" borderId="20" xfId="0" applyFont="1" applyFill="1" applyBorder="1" applyAlignment="1">
      <alignment vertical="center"/>
    </xf>
    <xf numFmtId="0" fontId="22" fillId="10" borderId="18" xfId="0" applyFont="1" applyFill="1" applyBorder="1" applyAlignment="1">
      <alignment/>
    </xf>
    <xf numFmtId="2" fontId="22" fillId="10" borderId="18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1" xfId="0" applyFont="1" applyFill="1" applyBorder="1" applyAlignment="1">
      <alignment wrapText="1"/>
    </xf>
    <xf numFmtId="178" fontId="17" fillId="0" borderId="21" xfId="42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10" fontId="0" fillId="0" borderId="0" xfId="42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8" fontId="17" fillId="0" borderId="0" xfId="42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7" borderId="23" xfId="0" applyFill="1" applyBorder="1" applyAlignment="1">
      <alignment/>
    </xf>
    <xf numFmtId="0" fontId="17" fillId="7" borderId="0" xfId="0" applyFont="1" applyFill="1" applyBorder="1" applyAlignment="1">
      <alignment/>
    </xf>
    <xf numFmtId="178" fontId="17" fillId="7" borderId="0" xfId="42" applyNumberFormat="1" applyFont="1" applyFill="1" applyBorder="1" applyAlignment="1">
      <alignment/>
    </xf>
    <xf numFmtId="0" fontId="0" fillId="7" borderId="24" xfId="0" applyFill="1" applyBorder="1" applyAlignment="1">
      <alignment/>
    </xf>
    <xf numFmtId="0" fontId="15" fillId="0" borderId="23" xfId="0" applyFont="1" applyFill="1" applyBorder="1" applyAlignment="1">
      <alignment/>
    </xf>
    <xf numFmtId="178" fontId="17" fillId="0" borderId="0" xfId="42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78" fontId="1" fillId="0" borderId="0" xfId="42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17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6" fillId="0" borderId="24" xfId="0" applyFont="1" applyFill="1" applyBorder="1" applyAlignment="1">
      <alignment/>
    </xf>
    <xf numFmtId="178" fontId="0" fillId="0" borderId="0" xfId="0" applyNumberFormat="1" applyFill="1" applyBorder="1" applyAlignment="1" applyProtection="1">
      <alignment/>
      <protection/>
    </xf>
    <xf numFmtId="38" fontId="86" fillId="0" borderId="24" xfId="42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/>
    </xf>
    <xf numFmtId="3" fontId="0" fillId="7" borderId="0" xfId="0" applyNumberFormat="1" applyFill="1" applyBorder="1" applyAlignment="1">
      <alignment/>
    </xf>
    <xf numFmtId="0" fontId="22" fillId="0" borderId="2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0" fillId="0" borderId="21" xfId="0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3" fontId="25" fillId="0" borderId="0" xfId="0" applyNumberFormat="1" applyFont="1" applyAlignment="1" applyProtection="1">
      <alignment horizontal="right"/>
      <protection/>
    </xf>
    <xf numFmtId="3" fontId="26" fillId="0" borderId="12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4" fillId="0" borderId="26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3" fontId="87" fillId="0" borderId="16" xfId="0" applyNumberFormat="1" applyFont="1" applyFill="1" applyBorder="1" applyAlignment="1">
      <alignment/>
    </xf>
    <xf numFmtId="0" fontId="84" fillId="0" borderId="27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178" fontId="0" fillId="7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8" fontId="22" fillId="0" borderId="0" xfId="42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88" fillId="0" borderId="0" xfId="0" applyFont="1" applyFill="1" applyAlignment="1">
      <alignment horizontal="left" indent="1"/>
    </xf>
    <xf numFmtId="0" fontId="88" fillId="0" borderId="0" xfId="0" applyFont="1" applyFill="1" applyAlignment="1">
      <alignment/>
    </xf>
    <xf numFmtId="0" fontId="0" fillId="0" borderId="23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0" fillId="0" borderId="23" xfId="0" applyFill="1" applyBorder="1" applyAlignment="1">
      <alignment horizontal="left" indent="2"/>
    </xf>
    <xf numFmtId="0" fontId="0" fillId="0" borderId="23" xfId="0" applyFill="1" applyBorder="1" applyAlignment="1">
      <alignment horizontal="left"/>
    </xf>
    <xf numFmtId="0" fontId="89" fillId="10" borderId="0" xfId="0" applyFont="1" applyFill="1" applyAlignment="1">
      <alignment wrapText="1"/>
    </xf>
    <xf numFmtId="0" fontId="90" fillId="6" borderId="16" xfId="0" applyFont="1" applyFill="1" applyBorder="1" applyAlignment="1">
      <alignment/>
    </xf>
    <xf numFmtId="0" fontId="83" fillId="13" borderId="0" xfId="53" applyFont="1" applyFill="1" applyAlignment="1">
      <alignment horizontal="center" wrapText="1"/>
    </xf>
    <xf numFmtId="0" fontId="83" fillId="6" borderId="0" xfId="53" applyFont="1" applyFill="1" applyAlignment="1">
      <alignment horizontal="center" wrapText="1"/>
    </xf>
    <xf numFmtId="0" fontId="83" fillId="15" borderId="0" xfId="53" applyFont="1" applyFill="1" applyAlignment="1">
      <alignment horizontal="center" wrapText="1"/>
    </xf>
    <xf numFmtId="0" fontId="91" fillId="15" borderId="16" xfId="0" applyFont="1" applyFill="1" applyBorder="1" applyAlignment="1">
      <alignment/>
    </xf>
    <xf numFmtId="38" fontId="6" fillId="0" borderId="0" xfId="42" applyNumberFormat="1" applyFont="1" applyBorder="1" applyAlignment="1" applyProtection="1">
      <alignment/>
      <protection/>
    </xf>
    <xf numFmtId="38" fontId="6" fillId="13" borderId="0" xfId="42" applyNumberFormat="1" applyFont="1" applyFill="1" applyBorder="1" applyAlignment="1" applyProtection="1">
      <alignment/>
      <protection/>
    </xf>
    <xf numFmtId="0" fontId="6" fillId="13" borderId="0" xfId="0" applyFont="1" applyFill="1" applyBorder="1" applyAlignment="1" applyProtection="1">
      <alignment/>
      <protection/>
    </xf>
    <xf numFmtId="1" fontId="6" fillId="0" borderId="23" xfId="0" applyNumberFormat="1" applyFont="1" applyBorder="1" applyAlignment="1" applyProtection="1">
      <alignment horizontal="left" indent="2"/>
      <protection/>
    </xf>
    <xf numFmtId="3" fontId="6" fillId="0" borderId="18" xfId="42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left" indent="2"/>
      <protection/>
    </xf>
    <xf numFmtId="1" fontId="6" fillId="0" borderId="18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10" fontId="6" fillId="0" borderId="18" xfId="0" applyNumberFormat="1" applyFont="1" applyBorder="1" applyAlignment="1" applyProtection="1">
      <alignment/>
      <protection/>
    </xf>
    <xf numFmtId="3" fontId="6" fillId="0" borderId="18" xfId="42" applyNumberFormat="1" applyFont="1" applyFill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10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3" fontId="62" fillId="4" borderId="0" xfId="17" applyNumberFormat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3" fontId="79" fillId="4" borderId="16" xfId="17" applyNumberFormat="1" applyFont="1" applyBorder="1" applyAlignment="1" applyProtection="1">
      <alignment/>
      <protection/>
    </xf>
    <xf numFmtId="10" fontId="5" fillId="0" borderId="16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/>
      <protection/>
    </xf>
    <xf numFmtId="3" fontId="62" fillId="4" borderId="21" xfId="17" applyNumberFormat="1" applyBorder="1" applyAlignment="1" applyProtection="1">
      <alignment/>
      <protection/>
    </xf>
    <xf numFmtId="3" fontId="6" fillId="4" borderId="21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0" fontId="6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2" fillId="4" borderId="16" xfId="17" applyNumberForma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3" xfId="0" applyNumberFormat="1" applyFont="1" applyBorder="1" applyAlignment="1" applyProtection="1">
      <alignment/>
      <protection/>
    </xf>
    <xf numFmtId="1" fontId="5" fillId="0" borderId="33" xfId="0" applyNumberFormat="1" applyFont="1" applyBorder="1" applyAlignment="1" applyProtection="1">
      <alignment horizontal="center"/>
      <protection/>
    </xf>
    <xf numFmtId="3" fontId="5" fillId="0" borderId="33" xfId="0" applyNumberFormat="1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1" fontId="5" fillId="0" borderId="33" xfId="0" applyNumberFormat="1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3" xfId="0" applyNumberFormat="1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/>
      <protection/>
    </xf>
    <xf numFmtId="3" fontId="5" fillId="0" borderId="36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/>
      <protection/>
    </xf>
    <xf numFmtId="1" fontId="6" fillId="0" borderId="37" xfId="0" applyNumberFormat="1" applyFont="1" applyBorder="1" applyAlignment="1" applyProtection="1">
      <alignment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4" borderId="0" xfId="42" applyNumberFormat="1" applyFont="1" applyFill="1" applyBorder="1" applyAlignment="1" applyProtection="1">
      <alignment/>
      <protection/>
    </xf>
    <xf numFmtId="10" fontId="6" fillId="0" borderId="0" xfId="59" applyNumberFormat="1" applyFont="1" applyBorder="1" applyAlignment="1" applyProtection="1">
      <alignment/>
      <protection/>
    </xf>
    <xf numFmtId="3" fontId="6" fillId="0" borderId="0" xfId="42" applyNumberFormat="1" applyFont="1" applyBorder="1" applyAlignment="1" applyProtection="1">
      <alignment/>
      <protection/>
    </xf>
    <xf numFmtId="3" fontId="6" fillId="0" borderId="38" xfId="42" applyNumberFormat="1" applyFont="1" applyFill="1" applyBorder="1" applyAlignment="1" applyProtection="1">
      <alignment/>
      <protection/>
    </xf>
    <xf numFmtId="1" fontId="6" fillId="13" borderId="37" xfId="0" applyNumberFormat="1" applyFont="1" applyFill="1" applyBorder="1" applyAlignment="1" applyProtection="1">
      <alignment/>
      <protection/>
    </xf>
    <xf numFmtId="1" fontId="6" fillId="13" borderId="0" xfId="0" applyNumberFormat="1" applyFont="1" applyFill="1" applyBorder="1" applyAlignment="1" applyProtection="1">
      <alignment/>
      <protection/>
    </xf>
    <xf numFmtId="10" fontId="6" fillId="13" borderId="0" xfId="0" applyNumberFormat="1" applyFont="1" applyFill="1" applyBorder="1" applyAlignment="1" applyProtection="1">
      <alignment/>
      <protection/>
    </xf>
    <xf numFmtId="3" fontId="6" fillId="13" borderId="0" xfId="0" applyNumberFormat="1" applyFont="1" applyFill="1" applyBorder="1" applyAlignment="1" applyProtection="1">
      <alignment/>
      <protection/>
    </xf>
    <xf numFmtId="3" fontId="6" fillId="13" borderId="0" xfId="0" applyNumberFormat="1" applyFont="1" applyFill="1" applyBorder="1" applyAlignment="1" applyProtection="1">
      <alignment horizontal="right"/>
      <protection/>
    </xf>
    <xf numFmtId="3" fontId="6" fillId="13" borderId="0" xfId="42" applyNumberFormat="1" applyFont="1" applyFill="1" applyBorder="1" applyAlignment="1" applyProtection="1">
      <alignment/>
      <protection/>
    </xf>
    <xf numFmtId="3" fontId="6" fillId="13" borderId="38" xfId="42" applyNumberFormat="1" applyFont="1" applyFill="1" applyBorder="1" applyAlignment="1" applyProtection="1">
      <alignment/>
      <protection/>
    </xf>
    <xf numFmtId="3" fontId="6" fillId="4" borderId="0" xfId="0" applyNumberFormat="1" applyFont="1" applyFill="1" applyBorder="1" applyAlignment="1" applyProtection="1">
      <alignment/>
      <protection/>
    </xf>
    <xf numFmtId="0" fontId="6" fillId="13" borderId="37" xfId="0" applyFont="1" applyFill="1" applyBorder="1" applyAlignment="1" applyProtection="1">
      <alignment/>
      <protection/>
    </xf>
    <xf numFmtId="3" fontId="6" fillId="13" borderId="38" xfId="0" applyNumberFormat="1" applyFont="1" applyFill="1" applyBorder="1" applyAlignment="1" applyProtection="1">
      <alignment/>
      <protection/>
    </xf>
    <xf numFmtId="1" fontId="6" fillId="0" borderId="37" xfId="0" applyNumberFormat="1" applyFont="1" applyBorder="1" applyAlignment="1" applyProtection="1">
      <alignment horizontal="left" indent="2"/>
      <protection/>
    </xf>
    <xf numFmtId="1" fontId="6" fillId="0" borderId="39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1" fontId="5" fillId="0" borderId="41" xfId="0" applyNumberFormat="1" applyFont="1" applyBorder="1" applyAlignment="1" applyProtection="1">
      <alignment/>
      <protection/>
    </xf>
    <xf numFmtId="1" fontId="5" fillId="0" borderId="42" xfId="0" applyNumberFormat="1" applyFont="1" applyBorder="1" applyAlignment="1" applyProtection="1">
      <alignment/>
      <protection/>
    </xf>
    <xf numFmtId="10" fontId="5" fillId="0" borderId="42" xfId="0" applyNumberFormat="1" applyFont="1" applyBorder="1" applyAlignment="1" applyProtection="1">
      <alignment/>
      <protection/>
    </xf>
    <xf numFmtId="3" fontId="5" fillId="0" borderId="42" xfId="0" applyNumberFormat="1" applyFont="1" applyBorder="1" applyAlignment="1" applyProtection="1">
      <alignment/>
      <protection/>
    </xf>
    <xf numFmtId="3" fontId="79" fillId="4" borderId="42" xfId="17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3" fontId="5" fillId="0" borderId="43" xfId="0" applyNumberFormat="1" applyFont="1" applyBorder="1" applyAlignment="1" applyProtection="1">
      <alignment/>
      <protection/>
    </xf>
    <xf numFmtId="10" fontId="5" fillId="0" borderId="42" xfId="59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3" fontId="6" fillId="4" borderId="38" xfId="42" applyNumberFormat="1" applyFont="1" applyFill="1" applyBorder="1" applyAlignment="1" applyProtection="1">
      <alignment/>
      <protection/>
    </xf>
    <xf numFmtId="3" fontId="6" fillId="4" borderId="45" xfId="42" applyNumberFormat="1" applyFont="1" applyFill="1" applyBorder="1" applyAlignment="1" applyProtection="1">
      <alignment/>
      <protection/>
    </xf>
    <xf numFmtId="3" fontId="6" fillId="4" borderId="46" xfId="42" applyNumberFormat="1" applyFont="1" applyFill="1" applyBorder="1" applyAlignment="1" applyProtection="1">
      <alignment/>
      <protection/>
    </xf>
    <xf numFmtId="3" fontId="5" fillId="4" borderId="47" xfId="4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1" fontId="6" fillId="0" borderId="48" xfId="0" applyNumberFormat="1" applyFont="1" applyBorder="1" applyAlignment="1" applyProtection="1">
      <alignment horizontal="center" vertical="center" wrapText="1"/>
      <protection/>
    </xf>
    <xf numFmtId="1" fontId="6" fillId="0" borderId="49" xfId="0" applyNumberFormat="1" applyFont="1" applyBorder="1" applyAlignment="1" applyProtection="1">
      <alignment horizontal="center" vertical="center" wrapText="1"/>
      <protection/>
    </xf>
    <xf numFmtId="10" fontId="6" fillId="0" borderId="49" xfId="0" applyNumberFormat="1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3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10" fontId="6" fillId="0" borderId="49" xfId="0" applyNumberFormat="1" applyFont="1" applyFill="1" applyBorder="1" applyAlignment="1" applyProtection="1">
      <alignment horizontal="center" vertical="center" wrapText="1"/>
      <protection/>
    </xf>
    <xf numFmtId="3" fontId="6" fillId="0" borderId="50" xfId="0" applyNumberFormat="1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3" fontId="6" fillId="0" borderId="52" xfId="42" applyNumberFormat="1" applyFont="1" applyFill="1" applyBorder="1" applyAlignment="1" applyProtection="1">
      <alignment horizontal="center" vertical="center" wrapText="1"/>
      <protection/>
    </xf>
    <xf numFmtId="3" fontId="6" fillId="4" borderId="24" xfId="42" applyNumberFormat="1" applyFont="1" applyFill="1" applyBorder="1" applyAlignment="1" applyProtection="1">
      <alignment/>
      <protection/>
    </xf>
    <xf numFmtId="3" fontId="5" fillId="4" borderId="27" xfId="0" applyNumberFormat="1" applyFont="1" applyFill="1" applyBorder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1" fontId="6" fillId="4" borderId="0" xfId="0" applyNumberFormat="1" applyFont="1" applyFill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1" fontId="6" fillId="0" borderId="54" xfId="0" applyNumberFormat="1" applyFont="1" applyBorder="1" applyAlignment="1" applyProtection="1">
      <alignment/>
      <protection/>
    </xf>
    <xf numFmtId="0" fontId="27" fillId="34" borderId="33" xfId="0" applyFont="1" applyFill="1" applyBorder="1" applyAlignment="1">
      <alignment horizontal="center"/>
    </xf>
    <xf numFmtId="0" fontId="27" fillId="34" borderId="17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9</xdr:row>
      <xdr:rowOff>38100</xdr:rowOff>
    </xdr:from>
    <xdr:to>
      <xdr:col>0</xdr:col>
      <xdr:colOff>219075</xdr:colOff>
      <xdr:row>9</xdr:row>
      <xdr:rowOff>161925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del.edu/research/preparing/proposalguide.html" TargetMode="External" /><Relationship Id="rId2" Type="http://schemas.openxmlformats.org/officeDocument/2006/relationships/hyperlink" Target="http://www.udel.edu/research/preparing/faq.html" TargetMode="External" /><Relationship Id="rId3" Type="http://schemas.openxmlformats.org/officeDocument/2006/relationships/hyperlink" Target="http://www.udel.edu/research/preparing/faq.html" TargetMode="External" /><Relationship Id="rId4" Type="http://schemas.openxmlformats.org/officeDocument/2006/relationships/hyperlink" Target="http://www.udel.edu/genacct/hel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AG77"/>
  <sheetViews>
    <sheetView tabSelected="1" zoomScalePageLayoutView="0" workbookViewId="0" topLeftCell="A1">
      <selection activeCell="AK10" sqref="AK10"/>
    </sheetView>
  </sheetViews>
  <sheetFormatPr defaultColWidth="11.375" defaultRowHeight="12.75"/>
  <cols>
    <col min="1" max="1" width="1.625" style="2" customWidth="1"/>
    <col min="2" max="2" width="21.75390625" style="2" customWidth="1"/>
    <col min="3" max="3" width="7.00390625" style="2" bestFit="1" customWidth="1"/>
    <col min="4" max="4" width="7.25390625" style="27" bestFit="1" customWidth="1"/>
    <col min="5" max="5" width="1.75390625" style="2" customWidth="1"/>
    <col min="6" max="6" width="7.75390625" style="2" customWidth="1"/>
    <col min="7" max="7" width="8.75390625" style="5" customWidth="1"/>
    <col min="8" max="8" width="0.74609375" style="2" customWidth="1"/>
    <col min="9" max="9" width="7.00390625" style="2" customWidth="1"/>
    <col min="10" max="10" width="7.25390625" style="27" customWidth="1"/>
    <col min="11" max="11" width="1.75390625" style="2" customWidth="1"/>
    <col min="12" max="12" width="7.75390625" style="2" customWidth="1"/>
    <col min="13" max="13" width="8.75390625" style="4" customWidth="1"/>
    <col min="14" max="14" width="0.74609375" style="2" customWidth="1"/>
    <col min="15" max="15" width="7.00390625" style="2" customWidth="1"/>
    <col min="16" max="16" width="7.75390625" style="27" customWidth="1"/>
    <col min="17" max="17" width="1.75390625" style="2" customWidth="1"/>
    <col min="18" max="18" width="7.75390625" style="2" customWidth="1"/>
    <col min="19" max="19" width="8.75390625" style="2" customWidth="1"/>
    <col min="20" max="20" width="0.74609375" style="2" customWidth="1"/>
    <col min="21" max="21" width="7.00390625" style="2" customWidth="1"/>
    <col min="22" max="22" width="7.75390625" style="27" customWidth="1"/>
    <col min="23" max="23" width="1.75390625" style="2" customWidth="1"/>
    <col min="24" max="24" width="7.75390625" style="2" customWidth="1"/>
    <col min="25" max="25" width="8.75390625" style="2" customWidth="1"/>
    <col min="26" max="26" width="0.74609375" style="2" customWidth="1"/>
    <col min="27" max="27" width="7.00390625" style="2" customWidth="1"/>
    <col min="28" max="28" width="7.75390625" style="27" customWidth="1"/>
    <col min="29" max="29" width="1.75390625" style="2" customWidth="1"/>
    <col min="30" max="30" width="7.75390625" style="27" customWidth="1"/>
    <col min="31" max="31" width="8.75390625" style="2" customWidth="1"/>
    <col min="32" max="32" width="0.74609375" style="2" customWidth="1"/>
    <col min="33" max="33" width="9.75390625" style="2" customWidth="1"/>
    <col min="34" max="16384" width="11.375" style="2" customWidth="1"/>
  </cols>
  <sheetData>
    <row r="1" spans="2:31" ht="12">
      <c r="B1" s="1" t="s">
        <v>37</v>
      </c>
      <c r="C1" s="1"/>
      <c r="G1" s="3"/>
      <c r="L1" s="1" t="s">
        <v>129</v>
      </c>
      <c r="AE1" s="1" t="s">
        <v>131</v>
      </c>
    </row>
    <row r="2" spans="2:13" ht="12">
      <c r="B2" s="1" t="s">
        <v>38</v>
      </c>
      <c r="C2" s="1"/>
      <c r="L2" s="258" t="s">
        <v>128</v>
      </c>
      <c r="M2" s="259"/>
    </row>
    <row r="3" spans="2:13" ht="12">
      <c r="B3" s="4" t="s">
        <v>39</v>
      </c>
      <c r="C3" s="4"/>
      <c r="L3" s="256" t="s">
        <v>130</v>
      </c>
      <c r="M3" s="257"/>
    </row>
    <row r="4" spans="2:3" ht="12">
      <c r="B4" s="4" t="s">
        <v>40</v>
      </c>
      <c r="C4" s="4"/>
    </row>
    <row r="5" spans="2:9" ht="12.75" thickBot="1">
      <c r="B5" s="4"/>
      <c r="C5" s="4"/>
      <c r="H5" s="6"/>
      <c r="I5" s="6"/>
    </row>
    <row r="6" spans="2:33" ht="12">
      <c r="B6" s="190"/>
      <c r="C6" s="191"/>
      <c r="D6" s="192"/>
      <c r="E6" s="191"/>
      <c r="F6" s="193" t="s">
        <v>0</v>
      </c>
      <c r="G6" s="194"/>
      <c r="H6" s="195"/>
      <c r="I6" s="191"/>
      <c r="J6" s="192"/>
      <c r="K6" s="196"/>
      <c r="L6" s="193" t="s">
        <v>1</v>
      </c>
      <c r="M6" s="196"/>
      <c r="N6" s="197"/>
      <c r="O6" s="198"/>
      <c r="P6" s="192"/>
      <c r="Q6" s="196"/>
      <c r="R6" s="193" t="s">
        <v>2</v>
      </c>
      <c r="S6" s="198"/>
      <c r="T6" s="197"/>
      <c r="U6" s="198"/>
      <c r="V6" s="192"/>
      <c r="W6" s="196"/>
      <c r="X6" s="193" t="s">
        <v>3</v>
      </c>
      <c r="Y6" s="198"/>
      <c r="Z6" s="197"/>
      <c r="AA6" s="198"/>
      <c r="AB6" s="192"/>
      <c r="AC6" s="196"/>
      <c r="AD6" s="199" t="s">
        <v>4</v>
      </c>
      <c r="AE6" s="198"/>
      <c r="AF6" s="200"/>
      <c r="AG6" s="201" t="s">
        <v>5</v>
      </c>
    </row>
    <row r="7" spans="2:33" ht="12">
      <c r="B7" s="202"/>
      <c r="C7" s="6"/>
      <c r="D7" s="203"/>
      <c r="E7" s="204"/>
      <c r="F7" s="205" t="s">
        <v>41</v>
      </c>
      <c r="G7" s="26"/>
      <c r="H7" s="8"/>
      <c r="I7" s="6"/>
      <c r="J7" s="203"/>
      <c r="K7" s="204"/>
      <c r="L7" s="206" t="s">
        <v>41</v>
      </c>
      <c r="M7" s="204"/>
      <c r="N7" s="8"/>
      <c r="O7" s="6"/>
      <c r="P7" s="203"/>
      <c r="Q7" s="204"/>
      <c r="R7" s="206" t="s">
        <v>41</v>
      </c>
      <c r="S7" s="6"/>
      <c r="T7" s="8"/>
      <c r="U7" s="6"/>
      <c r="V7" s="203"/>
      <c r="W7" s="204"/>
      <c r="X7" s="206" t="s">
        <v>41</v>
      </c>
      <c r="Y7" s="6"/>
      <c r="Z7" s="8"/>
      <c r="AA7" s="6"/>
      <c r="AB7" s="203"/>
      <c r="AC7" s="204"/>
      <c r="AD7" s="207" t="s">
        <v>41</v>
      </c>
      <c r="AE7" s="6"/>
      <c r="AF7" s="10"/>
      <c r="AG7" s="208"/>
    </row>
    <row r="8" spans="2:33" ht="12">
      <c r="B8" s="202"/>
      <c r="C8" s="6"/>
      <c r="D8" s="203"/>
      <c r="E8" s="6"/>
      <c r="F8" s="6"/>
      <c r="G8" s="26"/>
      <c r="H8" s="8"/>
      <c r="I8" s="6"/>
      <c r="J8" s="203"/>
      <c r="K8" s="6"/>
      <c r="L8" s="6"/>
      <c r="M8" s="204"/>
      <c r="N8" s="8"/>
      <c r="O8" s="6"/>
      <c r="P8" s="203"/>
      <c r="Q8" s="6"/>
      <c r="R8" s="6"/>
      <c r="S8" s="6"/>
      <c r="T8" s="8"/>
      <c r="U8" s="6"/>
      <c r="V8" s="203"/>
      <c r="W8" s="6"/>
      <c r="X8" s="6"/>
      <c r="Y8" s="6"/>
      <c r="Z8" s="8"/>
      <c r="AA8" s="6"/>
      <c r="AB8" s="203"/>
      <c r="AC8" s="6"/>
      <c r="AD8" s="203"/>
      <c r="AE8" s="6"/>
      <c r="AF8" s="10"/>
      <c r="AG8" s="208"/>
    </row>
    <row r="9" spans="2:33" ht="12">
      <c r="B9" s="209" t="s">
        <v>6</v>
      </c>
      <c r="C9" s="204"/>
      <c r="D9" s="172"/>
      <c r="E9" s="26"/>
      <c r="F9" s="26"/>
      <c r="G9" s="26"/>
      <c r="H9" s="8"/>
      <c r="I9" s="6"/>
      <c r="J9" s="172" t="s">
        <v>44</v>
      </c>
      <c r="K9" s="26"/>
      <c r="L9" s="26"/>
      <c r="M9" s="26"/>
      <c r="N9" s="8"/>
      <c r="O9" s="6"/>
      <c r="P9" s="172" t="s">
        <v>44</v>
      </c>
      <c r="Q9" s="26"/>
      <c r="R9" s="26"/>
      <c r="S9" s="26"/>
      <c r="T9" s="8"/>
      <c r="U9" s="6"/>
      <c r="V9" s="172" t="s">
        <v>44</v>
      </c>
      <c r="W9" s="26"/>
      <c r="X9" s="26"/>
      <c r="Y9" s="26"/>
      <c r="Z9" s="8"/>
      <c r="AA9" s="6"/>
      <c r="AB9" s="172" t="s">
        <v>44</v>
      </c>
      <c r="AC9" s="26"/>
      <c r="AD9" s="26"/>
      <c r="AE9" s="26"/>
      <c r="AF9" s="10"/>
      <c r="AG9" s="210"/>
    </row>
    <row r="10" spans="2:33" ht="12">
      <c r="B10" s="202" t="s">
        <v>45</v>
      </c>
      <c r="C10" s="6"/>
      <c r="D10" s="172"/>
      <c r="E10" s="26"/>
      <c r="F10" s="211"/>
      <c r="G10" s="159"/>
      <c r="H10" s="155"/>
      <c r="I10" s="155"/>
      <c r="J10" s="164">
        <v>0.025</v>
      </c>
      <c r="K10" s="26"/>
      <c r="L10" s="211"/>
      <c r="M10" s="212">
        <f>G10*(1+J10)</f>
        <v>0</v>
      </c>
      <c r="N10" s="13"/>
      <c r="O10" s="155"/>
      <c r="P10" s="164">
        <v>0.025</v>
      </c>
      <c r="Q10" s="26"/>
      <c r="R10" s="211"/>
      <c r="S10" s="212">
        <f>M10*(1+P10)</f>
        <v>0</v>
      </c>
      <c r="T10" s="13"/>
      <c r="U10" s="155"/>
      <c r="V10" s="164">
        <v>0.025</v>
      </c>
      <c r="W10" s="26"/>
      <c r="X10" s="211"/>
      <c r="Y10" s="212">
        <f>S10*(1+V10)</f>
        <v>0</v>
      </c>
      <c r="Z10" s="13"/>
      <c r="AA10" s="155"/>
      <c r="AB10" s="164">
        <v>0.025</v>
      </c>
      <c r="AC10" s="26"/>
      <c r="AD10" s="211"/>
      <c r="AE10" s="212">
        <f>Y10*(1+AB10)</f>
        <v>0</v>
      </c>
      <c r="AF10" s="14"/>
      <c r="AG10" s="239">
        <f>G10+M10+S10+Y10+AE10</f>
        <v>0</v>
      </c>
    </row>
    <row r="11" spans="2:33" ht="12">
      <c r="B11" s="202" t="s">
        <v>46</v>
      </c>
      <c r="C11" s="6"/>
      <c r="D11" s="172"/>
      <c r="E11" s="26"/>
      <c r="F11" s="211"/>
      <c r="G11" s="159"/>
      <c r="H11" s="155"/>
      <c r="I11" s="155"/>
      <c r="J11" s="164">
        <v>0.025</v>
      </c>
      <c r="K11" s="26"/>
      <c r="L11" s="211"/>
      <c r="M11" s="212">
        <f>G11*(1+J11)</f>
        <v>0</v>
      </c>
      <c r="N11" s="13"/>
      <c r="O11" s="155"/>
      <c r="P11" s="164">
        <v>0.025</v>
      </c>
      <c r="Q11" s="26"/>
      <c r="R11" s="211"/>
      <c r="S11" s="212">
        <f>M11*(1+P11)</f>
        <v>0</v>
      </c>
      <c r="T11" s="13"/>
      <c r="U11" s="155"/>
      <c r="V11" s="164">
        <v>0.025</v>
      </c>
      <c r="W11" s="26"/>
      <c r="X11" s="211"/>
      <c r="Y11" s="212">
        <f>S11*(1+V11)</f>
        <v>0</v>
      </c>
      <c r="Z11" s="13"/>
      <c r="AA11" s="155"/>
      <c r="AB11" s="164">
        <v>0.025</v>
      </c>
      <c r="AC11" s="26"/>
      <c r="AD11" s="211"/>
      <c r="AE11" s="212">
        <f>Y11*(1+AB11)</f>
        <v>0</v>
      </c>
      <c r="AF11" s="14"/>
      <c r="AG11" s="239">
        <f>G11+M11+S11+Y11+AE11</f>
        <v>0</v>
      </c>
    </row>
    <row r="12" spans="2:33" ht="12">
      <c r="B12" s="209" t="s">
        <v>32</v>
      </c>
      <c r="C12" s="204"/>
      <c r="D12" s="172"/>
      <c r="E12" s="26"/>
      <c r="F12" s="211"/>
      <c r="G12" s="159"/>
      <c r="H12" s="155"/>
      <c r="I12" s="155"/>
      <c r="J12" s="164">
        <v>0.025</v>
      </c>
      <c r="K12" s="26"/>
      <c r="L12" s="211"/>
      <c r="M12" s="212">
        <f>G12*(1+J12)</f>
        <v>0</v>
      </c>
      <c r="N12" s="13"/>
      <c r="O12" s="155"/>
      <c r="P12" s="164">
        <v>0.025</v>
      </c>
      <c r="Q12" s="26"/>
      <c r="R12" s="211"/>
      <c r="S12" s="212">
        <f>M12*(1+P12)</f>
        <v>0</v>
      </c>
      <c r="T12" s="13"/>
      <c r="U12" s="155"/>
      <c r="V12" s="164">
        <v>0.025</v>
      </c>
      <c r="W12" s="26"/>
      <c r="X12" s="211"/>
      <c r="Y12" s="212">
        <f>S12*(1+V12)</f>
        <v>0</v>
      </c>
      <c r="Z12" s="13"/>
      <c r="AA12" s="155"/>
      <c r="AB12" s="164">
        <v>0.025</v>
      </c>
      <c r="AC12" s="26"/>
      <c r="AD12" s="211"/>
      <c r="AE12" s="212">
        <f>Y12*(1+AB12)</f>
        <v>0</v>
      </c>
      <c r="AF12" s="14"/>
      <c r="AG12" s="239">
        <f>G12+M12+S12+Y12+AE12</f>
        <v>0</v>
      </c>
    </row>
    <row r="13" spans="2:33" ht="6" customHeight="1">
      <c r="B13" s="216"/>
      <c r="C13" s="217"/>
      <c r="D13" s="218"/>
      <c r="E13" s="219"/>
      <c r="F13" s="220"/>
      <c r="G13" s="221"/>
      <c r="H13" s="35"/>
      <c r="I13" s="156"/>
      <c r="J13" s="218"/>
      <c r="K13" s="219"/>
      <c r="L13" s="220"/>
      <c r="M13" s="221"/>
      <c r="N13" s="35"/>
      <c r="O13" s="156"/>
      <c r="P13" s="218"/>
      <c r="Q13" s="219"/>
      <c r="R13" s="220"/>
      <c r="S13" s="221"/>
      <c r="T13" s="35"/>
      <c r="U13" s="156"/>
      <c r="V13" s="218"/>
      <c r="W13" s="219"/>
      <c r="X13" s="220"/>
      <c r="Y13" s="221"/>
      <c r="Z13" s="35"/>
      <c r="AA13" s="156"/>
      <c r="AB13" s="218"/>
      <c r="AC13" s="219"/>
      <c r="AD13" s="220"/>
      <c r="AE13" s="221"/>
      <c r="AF13" s="36"/>
      <c r="AG13" s="222"/>
    </row>
    <row r="14" spans="2:33" ht="12">
      <c r="B14" s="209" t="s">
        <v>33</v>
      </c>
      <c r="C14" s="204"/>
      <c r="D14" s="172"/>
      <c r="E14" s="26"/>
      <c r="F14" s="211"/>
      <c r="G14" s="159"/>
      <c r="H14" s="155"/>
      <c r="I14" s="155"/>
      <c r="J14" s="164">
        <v>0.025</v>
      </c>
      <c r="K14" s="26"/>
      <c r="L14" s="211"/>
      <c r="M14" s="214">
        <f>G14*(1+J14)</f>
        <v>0</v>
      </c>
      <c r="N14" s="13"/>
      <c r="O14" s="155"/>
      <c r="P14" s="164">
        <v>0.025</v>
      </c>
      <c r="Q14" s="26"/>
      <c r="R14" s="211"/>
      <c r="S14" s="214">
        <f>M14*(1+P14)</f>
        <v>0</v>
      </c>
      <c r="T14" s="13"/>
      <c r="U14" s="155"/>
      <c r="V14" s="164">
        <v>0.025</v>
      </c>
      <c r="W14" s="26"/>
      <c r="X14" s="211"/>
      <c r="Y14" s="214">
        <f>S14*(1+V14)</f>
        <v>0</v>
      </c>
      <c r="Z14" s="13"/>
      <c r="AA14" s="155"/>
      <c r="AB14" s="164">
        <v>0.025</v>
      </c>
      <c r="AC14" s="26"/>
      <c r="AD14" s="211"/>
      <c r="AE14" s="214">
        <f>Y14*(1+AB14)</f>
        <v>0</v>
      </c>
      <c r="AF14" s="14"/>
      <c r="AG14" s="239">
        <f>G14+M14+S14+Y14+AE14</f>
        <v>0</v>
      </c>
    </row>
    <row r="15" spans="2:33" ht="15">
      <c r="B15" s="202" t="s">
        <v>57</v>
      </c>
      <c r="C15" s="6"/>
      <c r="D15" s="172"/>
      <c r="E15" s="26"/>
      <c r="F15" s="211"/>
      <c r="G15" s="173">
        <f>G63</f>
        <v>0</v>
      </c>
      <c r="H15" s="13"/>
      <c r="I15" s="155"/>
      <c r="J15" s="172"/>
      <c r="K15" s="26"/>
      <c r="L15" s="211"/>
      <c r="M15" s="212">
        <f>M63</f>
        <v>0</v>
      </c>
      <c r="N15" s="13"/>
      <c r="O15" s="155"/>
      <c r="P15" s="172"/>
      <c r="Q15" s="26"/>
      <c r="R15" s="211"/>
      <c r="S15" s="212">
        <f>S63</f>
        <v>0</v>
      </c>
      <c r="T15" s="13"/>
      <c r="U15" s="155"/>
      <c r="V15" s="172"/>
      <c r="W15" s="26"/>
      <c r="X15" s="211"/>
      <c r="Y15" s="212">
        <f>Y63</f>
        <v>0</v>
      </c>
      <c r="Z15" s="13"/>
      <c r="AA15" s="155"/>
      <c r="AB15" s="172"/>
      <c r="AC15" s="26"/>
      <c r="AD15" s="211"/>
      <c r="AE15" s="212">
        <f>AE63</f>
        <v>0</v>
      </c>
      <c r="AF15" s="14"/>
      <c r="AG15" s="239">
        <f>G15+M15+S15+Y15+AE15</f>
        <v>0</v>
      </c>
    </row>
    <row r="16" spans="2:33" ht="12">
      <c r="B16" s="209" t="s">
        <v>7</v>
      </c>
      <c r="C16" s="204"/>
      <c r="D16" s="172"/>
      <c r="E16" s="26"/>
      <c r="F16" s="211"/>
      <c r="G16" s="159"/>
      <c r="H16" s="155"/>
      <c r="I16" s="155"/>
      <c r="J16" s="172"/>
      <c r="K16" s="26"/>
      <c r="L16" s="211"/>
      <c r="M16" s="212">
        <f>G16</f>
        <v>0</v>
      </c>
      <c r="N16" s="13"/>
      <c r="O16" s="155"/>
      <c r="P16" s="172"/>
      <c r="Q16" s="26"/>
      <c r="R16" s="211"/>
      <c r="S16" s="212">
        <f>M16</f>
        <v>0</v>
      </c>
      <c r="T16" s="13"/>
      <c r="U16" s="155"/>
      <c r="V16" s="172"/>
      <c r="W16" s="26"/>
      <c r="X16" s="211"/>
      <c r="Y16" s="212">
        <f>S16</f>
        <v>0</v>
      </c>
      <c r="Z16" s="13"/>
      <c r="AA16" s="155"/>
      <c r="AB16" s="172"/>
      <c r="AC16" s="26"/>
      <c r="AD16" s="211"/>
      <c r="AE16" s="212">
        <f>Y16</f>
        <v>0</v>
      </c>
      <c r="AF16" s="14"/>
      <c r="AG16" s="239">
        <f>G16+M16+S16+Y16+AE16</f>
        <v>0</v>
      </c>
    </row>
    <row r="17" spans="2:33" ht="12">
      <c r="B17" s="209" t="s">
        <v>8</v>
      </c>
      <c r="C17" s="204"/>
      <c r="D17" s="172"/>
      <c r="E17" s="26"/>
      <c r="F17" s="211"/>
      <c r="G17" s="165"/>
      <c r="H17" s="155"/>
      <c r="I17" s="155"/>
      <c r="J17" s="164">
        <v>0.025</v>
      </c>
      <c r="K17" s="26"/>
      <c r="L17" s="211"/>
      <c r="M17" s="212">
        <f>G17*(1+J17)</f>
        <v>0</v>
      </c>
      <c r="N17" s="13"/>
      <c r="O17" s="155"/>
      <c r="P17" s="164">
        <v>0.025</v>
      </c>
      <c r="Q17" s="26"/>
      <c r="R17" s="211"/>
      <c r="S17" s="212">
        <f>M17*(1+P17)</f>
        <v>0</v>
      </c>
      <c r="T17" s="13"/>
      <c r="U17" s="155"/>
      <c r="V17" s="164">
        <v>0.025</v>
      </c>
      <c r="W17" s="26"/>
      <c r="X17" s="211"/>
      <c r="Y17" s="212">
        <f>S17*(1+V17)</f>
        <v>0</v>
      </c>
      <c r="Z17" s="13"/>
      <c r="AA17" s="155"/>
      <c r="AB17" s="164">
        <v>0.025</v>
      </c>
      <c r="AC17" s="26"/>
      <c r="AD17" s="211"/>
      <c r="AE17" s="212">
        <f>Y17*(1+AB17)</f>
        <v>0</v>
      </c>
      <c r="AF17" s="14"/>
      <c r="AG17" s="239">
        <f>G17+M17+S17+Y17+AE17</f>
        <v>0</v>
      </c>
    </row>
    <row r="18" spans="2:33" ht="12">
      <c r="B18" s="209" t="s">
        <v>9</v>
      </c>
      <c r="C18" s="204"/>
      <c r="D18" s="172"/>
      <c r="E18" s="26"/>
      <c r="F18" s="26"/>
      <c r="G18" s="214"/>
      <c r="H18" s="13"/>
      <c r="I18" s="155"/>
      <c r="J18" s="172"/>
      <c r="K18" s="26"/>
      <c r="L18" s="26"/>
      <c r="M18" s="214"/>
      <c r="N18" s="13"/>
      <c r="O18" s="155"/>
      <c r="P18" s="172"/>
      <c r="Q18" s="26"/>
      <c r="R18" s="26"/>
      <c r="S18" s="214"/>
      <c r="T18" s="13"/>
      <c r="U18" s="155"/>
      <c r="V18" s="172"/>
      <c r="W18" s="26"/>
      <c r="X18" s="26"/>
      <c r="Y18" s="214"/>
      <c r="Z18" s="13"/>
      <c r="AA18" s="155"/>
      <c r="AB18" s="172"/>
      <c r="AC18" s="26"/>
      <c r="AD18" s="26"/>
      <c r="AE18" s="214"/>
      <c r="AF18" s="14"/>
      <c r="AG18" s="215"/>
    </row>
    <row r="19" spans="2:33" ht="15">
      <c r="B19" s="209" t="s">
        <v>10</v>
      </c>
      <c r="C19" s="204"/>
      <c r="D19" s="172">
        <v>0.376</v>
      </c>
      <c r="E19" s="26" t="s">
        <v>11</v>
      </c>
      <c r="F19" s="173">
        <f>SUM(G10:G13)</f>
        <v>0</v>
      </c>
      <c r="G19" s="173">
        <f>D19*F19</f>
        <v>0</v>
      </c>
      <c r="H19" s="8"/>
      <c r="I19" s="6"/>
      <c r="J19" s="174">
        <f>D19</f>
        <v>0.376</v>
      </c>
      <c r="K19" s="26" t="s">
        <v>11</v>
      </c>
      <c r="L19" s="223">
        <f>SUM(M10:M13)</f>
        <v>0</v>
      </c>
      <c r="M19" s="223">
        <f>J19*L19</f>
        <v>0</v>
      </c>
      <c r="N19" s="16"/>
      <c r="O19" s="6"/>
      <c r="P19" s="174">
        <f>D19</f>
        <v>0.376</v>
      </c>
      <c r="Q19" s="26" t="s">
        <v>11</v>
      </c>
      <c r="R19" s="223">
        <f>SUM(S10:S13)</f>
        <v>0</v>
      </c>
      <c r="S19" s="223">
        <f>P19*R19</f>
        <v>0</v>
      </c>
      <c r="T19" s="16"/>
      <c r="U19" s="6"/>
      <c r="V19" s="174">
        <f>D19</f>
        <v>0.376</v>
      </c>
      <c r="W19" s="26" t="s">
        <v>11</v>
      </c>
      <c r="X19" s="223">
        <f>SUM(Y10:Y13)</f>
        <v>0</v>
      </c>
      <c r="Y19" s="223">
        <f>V19*X19</f>
        <v>0</v>
      </c>
      <c r="Z19" s="16"/>
      <c r="AA19" s="6"/>
      <c r="AB19" s="174">
        <f>D19</f>
        <v>0.376</v>
      </c>
      <c r="AC19" s="26" t="s">
        <v>11</v>
      </c>
      <c r="AD19" s="223">
        <f>SUM(AE10:AE13)</f>
        <v>0</v>
      </c>
      <c r="AE19" s="223">
        <f>AB19*AD19</f>
        <v>0</v>
      </c>
      <c r="AF19" s="10"/>
      <c r="AG19" s="239">
        <f>G19+M19+S19+Y19+AE19</f>
        <v>0</v>
      </c>
    </row>
    <row r="20" spans="2:33" ht="15">
      <c r="B20" s="209" t="s">
        <v>31</v>
      </c>
      <c r="C20" s="204"/>
      <c r="D20" s="172">
        <v>0.038</v>
      </c>
      <c r="E20" s="26" t="s">
        <v>11</v>
      </c>
      <c r="F20" s="173">
        <f>G15</f>
        <v>0</v>
      </c>
      <c r="G20" s="173">
        <f>D20*F20</f>
        <v>0</v>
      </c>
      <c r="H20" s="8"/>
      <c r="I20" s="6"/>
      <c r="J20" s="174">
        <f>D20</f>
        <v>0.038</v>
      </c>
      <c r="K20" s="26" t="s">
        <v>11</v>
      </c>
      <c r="L20" s="223">
        <f>M15</f>
        <v>0</v>
      </c>
      <c r="M20" s="223">
        <f>J20*L20</f>
        <v>0</v>
      </c>
      <c r="N20" s="16"/>
      <c r="O20" s="6"/>
      <c r="P20" s="174">
        <f>D20</f>
        <v>0.038</v>
      </c>
      <c r="Q20" s="26" t="s">
        <v>11</v>
      </c>
      <c r="R20" s="223">
        <f>S15</f>
        <v>0</v>
      </c>
      <c r="S20" s="223">
        <f>P20*R20</f>
        <v>0</v>
      </c>
      <c r="T20" s="16"/>
      <c r="U20" s="6"/>
      <c r="V20" s="174">
        <f>D20</f>
        <v>0.038</v>
      </c>
      <c r="W20" s="26" t="s">
        <v>11</v>
      </c>
      <c r="X20" s="223">
        <f>Y15</f>
        <v>0</v>
      </c>
      <c r="Y20" s="223">
        <f>V20*X20</f>
        <v>0</v>
      </c>
      <c r="Z20" s="16"/>
      <c r="AA20" s="6"/>
      <c r="AB20" s="174">
        <f>D20</f>
        <v>0.038</v>
      </c>
      <c r="AC20" s="26" t="s">
        <v>11</v>
      </c>
      <c r="AD20" s="223">
        <f>AE15</f>
        <v>0</v>
      </c>
      <c r="AE20" s="223">
        <f>AB20*AD20</f>
        <v>0</v>
      </c>
      <c r="AF20" s="10"/>
      <c r="AG20" s="239">
        <f>G20+M20+S20+Y20+AE20</f>
        <v>0</v>
      </c>
    </row>
    <row r="21" spans="2:33" ht="15">
      <c r="B21" s="209" t="s">
        <v>12</v>
      </c>
      <c r="C21" s="204"/>
      <c r="D21" s="172">
        <v>0.079</v>
      </c>
      <c r="E21" s="26" t="s">
        <v>11</v>
      </c>
      <c r="F21" s="173">
        <f>G16</f>
        <v>0</v>
      </c>
      <c r="G21" s="173">
        <f>D21*F21</f>
        <v>0</v>
      </c>
      <c r="H21" s="8"/>
      <c r="I21" s="6"/>
      <c r="J21" s="174">
        <f>D21</f>
        <v>0.079</v>
      </c>
      <c r="K21" s="26" t="s">
        <v>11</v>
      </c>
      <c r="L21" s="223">
        <f>M16</f>
        <v>0</v>
      </c>
      <c r="M21" s="223">
        <f>J21*L21</f>
        <v>0</v>
      </c>
      <c r="N21" s="16"/>
      <c r="O21" s="6"/>
      <c r="P21" s="174">
        <f>D21</f>
        <v>0.079</v>
      </c>
      <c r="Q21" s="26" t="s">
        <v>11</v>
      </c>
      <c r="R21" s="223">
        <f>S16</f>
        <v>0</v>
      </c>
      <c r="S21" s="223">
        <f>P21*R21</f>
        <v>0</v>
      </c>
      <c r="T21" s="16"/>
      <c r="U21" s="6"/>
      <c r="V21" s="174">
        <f>D21</f>
        <v>0.079</v>
      </c>
      <c r="W21" s="26" t="s">
        <v>11</v>
      </c>
      <c r="X21" s="223">
        <f>Y16</f>
        <v>0</v>
      </c>
      <c r="Y21" s="223">
        <f>V21*X21</f>
        <v>0</v>
      </c>
      <c r="Z21" s="16"/>
      <c r="AA21" s="6"/>
      <c r="AB21" s="174">
        <f>D21</f>
        <v>0.079</v>
      </c>
      <c r="AC21" s="26" t="s">
        <v>11</v>
      </c>
      <c r="AD21" s="223">
        <f>AE16</f>
        <v>0</v>
      </c>
      <c r="AE21" s="223">
        <f>AB21*AD21</f>
        <v>0</v>
      </c>
      <c r="AF21" s="10"/>
      <c r="AG21" s="239">
        <f>G21+M21+S21+Y21+AE21</f>
        <v>0</v>
      </c>
    </row>
    <row r="22" spans="2:33" ht="15">
      <c r="B22" s="209" t="s">
        <v>13</v>
      </c>
      <c r="C22" s="204"/>
      <c r="D22" s="172">
        <v>0.651</v>
      </c>
      <c r="E22" s="26" t="s">
        <v>11</v>
      </c>
      <c r="F22" s="173">
        <f>G17</f>
        <v>0</v>
      </c>
      <c r="G22" s="173">
        <f>D22*F22</f>
        <v>0</v>
      </c>
      <c r="H22" s="8"/>
      <c r="I22" s="6"/>
      <c r="J22" s="174">
        <f>D22</f>
        <v>0.651</v>
      </c>
      <c r="K22" s="26" t="s">
        <v>11</v>
      </c>
      <c r="L22" s="223">
        <f>M17</f>
        <v>0</v>
      </c>
      <c r="M22" s="223">
        <f>J22*L22</f>
        <v>0</v>
      </c>
      <c r="N22" s="16"/>
      <c r="O22" s="6"/>
      <c r="P22" s="174">
        <f>D22</f>
        <v>0.651</v>
      </c>
      <c r="Q22" s="26" t="s">
        <v>11</v>
      </c>
      <c r="R22" s="223">
        <f>S17</f>
        <v>0</v>
      </c>
      <c r="S22" s="223">
        <f>P22*R22</f>
        <v>0</v>
      </c>
      <c r="T22" s="16"/>
      <c r="U22" s="6"/>
      <c r="V22" s="174">
        <f>D22</f>
        <v>0.651</v>
      </c>
      <c r="W22" s="26" t="s">
        <v>11</v>
      </c>
      <c r="X22" s="223">
        <f>Y17</f>
        <v>0</v>
      </c>
      <c r="Y22" s="223">
        <f>V22*X22</f>
        <v>0</v>
      </c>
      <c r="Z22" s="16"/>
      <c r="AA22" s="6"/>
      <c r="AB22" s="174">
        <f>D22</f>
        <v>0.651</v>
      </c>
      <c r="AC22" s="26" t="s">
        <v>11</v>
      </c>
      <c r="AD22" s="223">
        <f>AE17</f>
        <v>0</v>
      </c>
      <c r="AE22" s="223">
        <f>AB22*AD22</f>
        <v>0</v>
      </c>
      <c r="AF22" s="10"/>
      <c r="AG22" s="239">
        <f>G22+M22+S22+Y22+AE22</f>
        <v>0</v>
      </c>
    </row>
    <row r="23" spans="2:33" ht="12">
      <c r="B23" s="209" t="s">
        <v>14</v>
      </c>
      <c r="C23" s="204"/>
      <c r="D23" s="172"/>
      <c r="E23" s="26"/>
      <c r="F23" s="26"/>
      <c r="G23" s="223">
        <f>SUM(G10:G22)</f>
        <v>0</v>
      </c>
      <c r="H23" s="8"/>
      <c r="I23" s="6"/>
      <c r="J23" s="172"/>
      <c r="K23" s="26"/>
      <c r="L23" s="26"/>
      <c r="M23" s="223">
        <f>SUM(M10:M22)</f>
        <v>0</v>
      </c>
      <c r="N23" s="16"/>
      <c r="O23" s="6"/>
      <c r="P23" s="172"/>
      <c r="Q23" s="26"/>
      <c r="R23" s="26"/>
      <c r="S23" s="223">
        <f>SUM(S10:S22)</f>
        <v>0</v>
      </c>
      <c r="T23" s="16"/>
      <c r="U23" s="6"/>
      <c r="V23" s="172"/>
      <c r="W23" s="26"/>
      <c r="X23" s="26"/>
      <c r="Y23" s="223">
        <f>SUM(Y10:Y22)</f>
        <v>0</v>
      </c>
      <c r="Z23" s="16"/>
      <c r="AA23" s="6"/>
      <c r="AB23" s="172"/>
      <c r="AC23" s="26"/>
      <c r="AD23" s="26"/>
      <c r="AE23" s="223">
        <f>SUM(AE10:AE22)</f>
        <v>0</v>
      </c>
      <c r="AF23" s="10"/>
      <c r="AG23" s="239">
        <f>G23+M23+S23+Y23+AE23</f>
        <v>0</v>
      </c>
    </row>
    <row r="24" spans="2:33" ht="6" customHeight="1">
      <c r="B24" s="224"/>
      <c r="C24" s="157"/>
      <c r="D24" s="218"/>
      <c r="E24" s="219"/>
      <c r="F24" s="219"/>
      <c r="G24" s="219"/>
      <c r="H24" s="37"/>
      <c r="I24" s="157"/>
      <c r="J24" s="218"/>
      <c r="K24" s="219"/>
      <c r="L24" s="219"/>
      <c r="M24" s="219"/>
      <c r="N24" s="37"/>
      <c r="O24" s="157"/>
      <c r="P24" s="218"/>
      <c r="Q24" s="219"/>
      <c r="R24" s="219"/>
      <c r="S24" s="219"/>
      <c r="T24" s="37"/>
      <c r="U24" s="157"/>
      <c r="V24" s="218"/>
      <c r="W24" s="219"/>
      <c r="X24" s="219"/>
      <c r="Y24" s="219"/>
      <c r="Z24" s="37"/>
      <c r="AA24" s="157"/>
      <c r="AB24" s="218"/>
      <c r="AC24" s="219"/>
      <c r="AD24" s="219"/>
      <c r="AE24" s="219"/>
      <c r="AF24" s="38"/>
      <c r="AG24" s="225"/>
    </row>
    <row r="25" spans="2:33" ht="12">
      <c r="B25" s="209" t="s">
        <v>16</v>
      </c>
      <c r="C25" s="204"/>
      <c r="D25" s="172"/>
      <c r="E25" s="26"/>
      <c r="F25" s="26"/>
      <c r="G25" s="160"/>
      <c r="H25" s="6"/>
      <c r="I25" s="6"/>
      <c r="J25" s="172"/>
      <c r="K25" s="26"/>
      <c r="L25" s="26"/>
      <c r="M25" s="160"/>
      <c r="N25" s="26"/>
      <c r="O25" s="6"/>
      <c r="P25" s="172"/>
      <c r="Q25" s="26"/>
      <c r="R25" s="26"/>
      <c r="S25" s="160"/>
      <c r="T25" s="16"/>
      <c r="U25" s="6"/>
      <c r="V25" s="172"/>
      <c r="W25" s="26"/>
      <c r="X25" s="26"/>
      <c r="Y25" s="160"/>
      <c r="Z25" s="16"/>
      <c r="AA25" s="6"/>
      <c r="AB25" s="172"/>
      <c r="AC25" s="26"/>
      <c r="AD25" s="26"/>
      <c r="AE25" s="160"/>
      <c r="AF25" s="10"/>
      <c r="AG25" s="239">
        <f aca="true" t="shared" si="0" ref="AG25:AG41">G25+M25+S25+Y25+AE25</f>
        <v>0</v>
      </c>
    </row>
    <row r="26" spans="2:33" ht="12">
      <c r="B26" s="209" t="s">
        <v>17</v>
      </c>
      <c r="C26" s="204"/>
      <c r="D26" s="172"/>
      <c r="E26" s="26"/>
      <c r="F26" s="26"/>
      <c r="G26" s="160"/>
      <c r="H26" s="6"/>
      <c r="I26" s="6"/>
      <c r="J26" s="172"/>
      <c r="K26" s="26"/>
      <c r="L26" s="26"/>
      <c r="M26" s="160"/>
      <c r="N26" s="26"/>
      <c r="O26" s="6"/>
      <c r="P26" s="172"/>
      <c r="Q26" s="26"/>
      <c r="R26" s="26"/>
      <c r="S26" s="160"/>
      <c r="T26" s="16"/>
      <c r="U26" s="6"/>
      <c r="V26" s="172"/>
      <c r="W26" s="26"/>
      <c r="X26" s="26"/>
      <c r="Y26" s="160"/>
      <c r="Z26" s="16"/>
      <c r="AA26" s="6"/>
      <c r="AB26" s="172"/>
      <c r="AC26" s="26"/>
      <c r="AD26" s="26"/>
      <c r="AE26" s="160"/>
      <c r="AF26" s="10"/>
      <c r="AG26" s="239">
        <f t="shared" si="0"/>
        <v>0</v>
      </c>
    </row>
    <row r="27" spans="2:33" ht="12">
      <c r="B27" s="209" t="s">
        <v>18</v>
      </c>
      <c r="C27" s="204"/>
      <c r="D27" s="172"/>
      <c r="E27" s="26"/>
      <c r="F27" s="26" t="s">
        <v>42</v>
      </c>
      <c r="G27" s="160"/>
      <c r="H27" s="6"/>
      <c r="I27" s="6"/>
      <c r="J27" s="172"/>
      <c r="K27" s="26"/>
      <c r="L27" s="26"/>
      <c r="M27" s="160"/>
      <c r="N27" s="26"/>
      <c r="O27" s="6"/>
      <c r="P27" s="172"/>
      <c r="Q27" s="26"/>
      <c r="R27" s="26"/>
      <c r="S27" s="160"/>
      <c r="T27" s="16"/>
      <c r="U27" s="6"/>
      <c r="V27" s="172"/>
      <c r="W27" s="26"/>
      <c r="X27" s="26"/>
      <c r="Y27" s="160"/>
      <c r="Z27" s="16"/>
      <c r="AA27" s="6"/>
      <c r="AB27" s="172"/>
      <c r="AC27" s="26"/>
      <c r="AD27" s="26"/>
      <c r="AE27" s="160"/>
      <c r="AF27" s="10"/>
      <c r="AG27" s="239">
        <f t="shared" si="0"/>
        <v>0</v>
      </c>
    </row>
    <row r="28" spans="2:33" ht="12">
      <c r="B28" s="202" t="s">
        <v>19</v>
      </c>
      <c r="C28" s="6"/>
      <c r="D28" s="172"/>
      <c r="E28" s="26"/>
      <c r="F28" s="26"/>
      <c r="G28" s="160"/>
      <c r="H28" s="6"/>
      <c r="I28" s="6"/>
      <c r="J28" s="172"/>
      <c r="K28" s="26"/>
      <c r="L28" s="26"/>
      <c r="M28" s="160"/>
      <c r="N28" s="26"/>
      <c r="O28" s="6"/>
      <c r="P28" s="172"/>
      <c r="Q28" s="26"/>
      <c r="R28" s="26"/>
      <c r="S28" s="160"/>
      <c r="T28" s="16"/>
      <c r="U28" s="6"/>
      <c r="V28" s="172"/>
      <c r="W28" s="26"/>
      <c r="X28" s="26"/>
      <c r="Y28" s="160"/>
      <c r="Z28" s="16"/>
      <c r="AA28" s="6"/>
      <c r="AB28" s="172"/>
      <c r="AC28" s="26"/>
      <c r="AD28" s="26"/>
      <c r="AE28" s="160"/>
      <c r="AF28" s="10"/>
      <c r="AG28" s="239">
        <f t="shared" si="0"/>
        <v>0</v>
      </c>
    </row>
    <row r="29" spans="2:33" ht="12">
      <c r="B29" s="209" t="s">
        <v>34</v>
      </c>
      <c r="C29" s="204"/>
      <c r="D29" s="172"/>
      <c r="E29" s="26"/>
      <c r="F29" s="26"/>
      <c r="G29" s="160"/>
      <c r="H29" s="6"/>
      <c r="I29" s="6"/>
      <c r="J29" s="172"/>
      <c r="K29" s="26"/>
      <c r="L29" s="26"/>
      <c r="M29" s="160"/>
      <c r="N29" s="26"/>
      <c r="O29" s="6"/>
      <c r="P29" s="172"/>
      <c r="Q29" s="26"/>
      <c r="R29" s="26"/>
      <c r="S29" s="160"/>
      <c r="T29" s="16"/>
      <c r="U29" s="6"/>
      <c r="V29" s="172"/>
      <c r="W29" s="26"/>
      <c r="X29" s="26"/>
      <c r="Y29" s="160"/>
      <c r="Z29" s="16"/>
      <c r="AA29" s="6"/>
      <c r="AB29" s="172"/>
      <c r="AC29" s="26"/>
      <c r="AD29" s="26"/>
      <c r="AE29" s="160"/>
      <c r="AF29" s="10"/>
      <c r="AG29" s="239">
        <f t="shared" si="0"/>
        <v>0</v>
      </c>
    </row>
    <row r="30" spans="2:33" ht="12">
      <c r="B30" s="209" t="s">
        <v>36</v>
      </c>
      <c r="C30" s="204"/>
      <c r="D30" s="172"/>
      <c r="E30" s="26"/>
      <c r="F30" s="26"/>
      <c r="G30" s="160"/>
      <c r="H30" s="6"/>
      <c r="I30" s="6"/>
      <c r="J30" s="172"/>
      <c r="K30" s="26"/>
      <c r="L30" s="26"/>
      <c r="M30" s="160"/>
      <c r="N30" s="26"/>
      <c r="O30" s="6"/>
      <c r="P30" s="172"/>
      <c r="Q30" s="26"/>
      <c r="R30" s="26"/>
      <c r="S30" s="160"/>
      <c r="T30" s="16"/>
      <c r="U30" s="6"/>
      <c r="V30" s="172"/>
      <c r="W30" s="26"/>
      <c r="X30" s="26"/>
      <c r="Y30" s="160"/>
      <c r="Z30" s="16"/>
      <c r="AA30" s="6"/>
      <c r="AB30" s="172"/>
      <c r="AC30" s="26"/>
      <c r="AD30" s="26"/>
      <c r="AE30" s="160"/>
      <c r="AF30" s="10"/>
      <c r="AG30" s="239">
        <f t="shared" si="0"/>
        <v>0</v>
      </c>
    </row>
    <row r="31" spans="2:33" ht="12">
      <c r="B31" s="226" t="s">
        <v>35</v>
      </c>
      <c r="C31" s="161"/>
      <c r="D31" s="172"/>
      <c r="E31" s="26"/>
      <c r="F31" s="26"/>
      <c r="G31" s="160"/>
      <c r="H31" s="6"/>
      <c r="I31" s="6"/>
      <c r="J31" s="172"/>
      <c r="K31" s="26"/>
      <c r="L31" s="26"/>
      <c r="M31" s="160"/>
      <c r="N31" s="26"/>
      <c r="O31" s="6"/>
      <c r="P31" s="172"/>
      <c r="Q31" s="26"/>
      <c r="R31" s="26"/>
      <c r="S31" s="160"/>
      <c r="T31" s="16"/>
      <c r="U31" s="6"/>
      <c r="V31" s="172"/>
      <c r="W31" s="26"/>
      <c r="X31" s="26"/>
      <c r="Y31" s="160"/>
      <c r="Z31" s="16"/>
      <c r="AA31" s="6"/>
      <c r="AB31" s="172"/>
      <c r="AC31" s="26"/>
      <c r="AD31" s="26"/>
      <c r="AE31" s="160"/>
      <c r="AF31" s="10"/>
      <c r="AG31" s="239">
        <f t="shared" si="0"/>
        <v>0</v>
      </c>
    </row>
    <row r="32" spans="2:33" ht="12">
      <c r="B32" s="226" t="s">
        <v>15</v>
      </c>
      <c r="C32" s="161"/>
      <c r="D32" s="172"/>
      <c r="E32" s="26"/>
      <c r="F32" s="26"/>
      <c r="G32" s="160"/>
      <c r="H32" s="6"/>
      <c r="I32" s="6"/>
      <c r="J32" s="172"/>
      <c r="K32" s="26"/>
      <c r="L32" s="26"/>
      <c r="M32" s="160"/>
      <c r="N32" s="26"/>
      <c r="O32" s="6"/>
      <c r="P32" s="172"/>
      <c r="Q32" s="26"/>
      <c r="R32" s="26"/>
      <c r="S32" s="160"/>
      <c r="T32" s="16"/>
      <c r="U32" s="6"/>
      <c r="V32" s="172"/>
      <c r="W32" s="26"/>
      <c r="X32" s="26"/>
      <c r="Y32" s="160"/>
      <c r="Z32" s="16"/>
      <c r="AA32" s="6"/>
      <c r="AB32" s="172"/>
      <c r="AC32" s="26"/>
      <c r="AD32" s="26"/>
      <c r="AE32" s="160"/>
      <c r="AF32" s="10"/>
      <c r="AG32" s="239">
        <f>G32+M32+S32+Y32+AE32</f>
        <v>0</v>
      </c>
    </row>
    <row r="33" spans="2:33" ht="12">
      <c r="B33" s="226" t="s">
        <v>52</v>
      </c>
      <c r="C33" s="161"/>
      <c r="D33" s="172"/>
      <c r="E33" s="26"/>
      <c r="F33" s="26"/>
      <c r="G33" s="160"/>
      <c r="H33" s="6"/>
      <c r="I33" s="6"/>
      <c r="J33" s="172"/>
      <c r="K33" s="26"/>
      <c r="L33" s="26"/>
      <c r="M33" s="160"/>
      <c r="N33" s="26"/>
      <c r="O33" s="6"/>
      <c r="P33" s="172"/>
      <c r="Q33" s="26"/>
      <c r="R33" s="26"/>
      <c r="S33" s="160"/>
      <c r="T33" s="16"/>
      <c r="U33" s="6"/>
      <c r="V33" s="172"/>
      <c r="W33" s="26"/>
      <c r="X33" s="26"/>
      <c r="Y33" s="160"/>
      <c r="Z33" s="16"/>
      <c r="AA33" s="6"/>
      <c r="AB33" s="172"/>
      <c r="AC33" s="26"/>
      <c r="AD33" s="26"/>
      <c r="AE33" s="160"/>
      <c r="AF33" s="10"/>
      <c r="AG33" s="239">
        <f>G33+M33+S33+Y33+AE33</f>
        <v>0</v>
      </c>
    </row>
    <row r="34" spans="2:33" ht="12">
      <c r="B34" s="226" t="s">
        <v>53</v>
      </c>
      <c r="C34" s="161"/>
      <c r="D34" s="172"/>
      <c r="E34" s="26"/>
      <c r="F34" s="26"/>
      <c r="G34" s="160"/>
      <c r="H34" s="6"/>
      <c r="I34" s="6"/>
      <c r="J34" s="172"/>
      <c r="K34" s="26"/>
      <c r="L34" s="26"/>
      <c r="M34" s="160"/>
      <c r="N34" s="26"/>
      <c r="O34" s="6"/>
      <c r="P34" s="172"/>
      <c r="Q34" s="26"/>
      <c r="R34" s="26"/>
      <c r="S34" s="160"/>
      <c r="T34" s="16"/>
      <c r="U34" s="6"/>
      <c r="V34" s="172"/>
      <c r="W34" s="26"/>
      <c r="X34" s="26"/>
      <c r="Y34" s="160"/>
      <c r="Z34" s="16"/>
      <c r="AA34" s="6"/>
      <c r="AB34" s="172"/>
      <c r="AC34" s="26"/>
      <c r="AD34" s="26"/>
      <c r="AE34" s="160"/>
      <c r="AF34" s="10"/>
      <c r="AG34" s="239">
        <f>G34+M34+S34+Y34+AE34</f>
        <v>0</v>
      </c>
    </row>
    <row r="35" spans="2:33" ht="6" customHeight="1">
      <c r="B35" s="224"/>
      <c r="C35" s="157"/>
      <c r="D35" s="218"/>
      <c r="E35" s="219"/>
      <c r="F35" s="219"/>
      <c r="G35" s="219"/>
      <c r="H35" s="37"/>
      <c r="I35" s="157"/>
      <c r="J35" s="218"/>
      <c r="K35" s="219"/>
      <c r="L35" s="219"/>
      <c r="M35" s="219"/>
      <c r="N35" s="37"/>
      <c r="O35" s="157"/>
      <c r="P35" s="218"/>
      <c r="Q35" s="219"/>
      <c r="R35" s="219"/>
      <c r="S35" s="219"/>
      <c r="T35" s="37"/>
      <c r="U35" s="157"/>
      <c r="V35" s="218"/>
      <c r="W35" s="219"/>
      <c r="X35" s="219"/>
      <c r="Y35" s="219"/>
      <c r="Z35" s="37"/>
      <c r="AA35" s="157"/>
      <c r="AB35" s="218"/>
      <c r="AC35" s="219"/>
      <c r="AD35" s="219"/>
      <c r="AE35" s="219"/>
      <c r="AF35" s="38"/>
      <c r="AG35" s="225"/>
    </row>
    <row r="36" spans="2:33" ht="15">
      <c r="B36" s="227" t="s">
        <v>20</v>
      </c>
      <c r="C36" s="166"/>
      <c r="D36" s="167"/>
      <c r="E36" s="181"/>
      <c r="F36" s="181"/>
      <c r="G36" s="182">
        <f>SUM(G23:G35)</f>
        <v>0</v>
      </c>
      <c r="H36" s="169"/>
      <c r="I36" s="168"/>
      <c r="J36" s="167"/>
      <c r="K36" s="181"/>
      <c r="L36" s="181"/>
      <c r="M36" s="183">
        <f>SUM(M23:M35)</f>
        <v>0</v>
      </c>
      <c r="N36" s="170"/>
      <c r="O36" s="168"/>
      <c r="P36" s="167"/>
      <c r="Q36" s="181"/>
      <c r="R36" s="181"/>
      <c r="S36" s="183">
        <f>SUM(S23:S35)</f>
        <v>0</v>
      </c>
      <c r="T36" s="170"/>
      <c r="U36" s="168"/>
      <c r="V36" s="167"/>
      <c r="W36" s="181"/>
      <c r="X36" s="181"/>
      <c r="Y36" s="183">
        <f>SUM(Y23:Y35)</f>
        <v>0</v>
      </c>
      <c r="Z36" s="170"/>
      <c r="AA36" s="168"/>
      <c r="AB36" s="167"/>
      <c r="AC36" s="181"/>
      <c r="AD36" s="181"/>
      <c r="AE36" s="183">
        <f>SUM(AE23:AE35)</f>
        <v>0</v>
      </c>
      <c r="AF36" s="171"/>
      <c r="AG36" s="240">
        <f t="shared" si="0"/>
        <v>0</v>
      </c>
    </row>
    <row r="37" spans="2:33" ht="15">
      <c r="B37" s="228" t="s">
        <v>125</v>
      </c>
      <c r="C37" s="184"/>
      <c r="D37" s="185"/>
      <c r="E37" s="186"/>
      <c r="F37" s="186"/>
      <c r="G37" s="187">
        <f>G36-SUM(G31:G35)</f>
        <v>0</v>
      </c>
      <c r="H37" s="188"/>
      <c r="I37" s="184"/>
      <c r="J37" s="185"/>
      <c r="K37" s="186"/>
      <c r="L37" s="186"/>
      <c r="M37" s="187">
        <f>M36-SUM(M31:M35)</f>
        <v>0</v>
      </c>
      <c r="N37" s="188"/>
      <c r="O37" s="184"/>
      <c r="P37" s="185"/>
      <c r="Q37" s="186"/>
      <c r="R37" s="186"/>
      <c r="S37" s="187">
        <f>S36-SUM(S31:S35)</f>
        <v>0</v>
      </c>
      <c r="T37" s="188"/>
      <c r="U37" s="184"/>
      <c r="V37" s="185"/>
      <c r="W37" s="186"/>
      <c r="X37" s="186"/>
      <c r="Y37" s="187">
        <f>Y36-SUM(Y31:Y35)</f>
        <v>0</v>
      </c>
      <c r="Z37" s="188"/>
      <c r="AA37" s="184"/>
      <c r="AB37" s="185"/>
      <c r="AC37" s="186"/>
      <c r="AD37" s="186"/>
      <c r="AE37" s="187">
        <f>AE36-SUM(AE31:AE35)</f>
        <v>0</v>
      </c>
      <c r="AF37" s="189"/>
      <c r="AG37" s="241">
        <f t="shared" si="0"/>
        <v>0</v>
      </c>
    </row>
    <row r="38" spans="2:33" ht="12">
      <c r="B38" s="202"/>
      <c r="C38" s="6"/>
      <c r="D38" s="6"/>
      <c r="E38" s="26"/>
      <c r="F38" s="26"/>
      <c r="G38" s="26"/>
      <c r="H38" s="8"/>
      <c r="I38" s="6"/>
      <c r="J38" s="172"/>
      <c r="K38" s="26"/>
      <c r="L38" s="26"/>
      <c r="M38" s="26"/>
      <c r="N38" s="8"/>
      <c r="O38" s="6"/>
      <c r="P38" s="172"/>
      <c r="Q38" s="26"/>
      <c r="R38" s="26"/>
      <c r="S38" s="26"/>
      <c r="T38" s="8"/>
      <c r="U38" s="6"/>
      <c r="V38" s="172"/>
      <c r="W38" s="26"/>
      <c r="X38" s="26"/>
      <c r="Y38" s="26"/>
      <c r="Z38" s="8"/>
      <c r="AA38" s="6"/>
      <c r="AB38" s="172"/>
      <c r="AC38" s="26"/>
      <c r="AD38" s="26"/>
      <c r="AE38" s="26"/>
      <c r="AF38" s="10"/>
      <c r="AG38" s="210"/>
    </row>
    <row r="39" spans="2:33" s="243" customFormat="1" ht="27" customHeight="1">
      <c r="B39" s="244" t="s">
        <v>21</v>
      </c>
      <c r="C39" s="245" t="s">
        <v>121</v>
      </c>
      <c r="D39" s="246" t="s">
        <v>122</v>
      </c>
      <c r="E39" s="247"/>
      <c r="F39" s="248" t="s">
        <v>126</v>
      </c>
      <c r="G39" s="248" t="s">
        <v>93</v>
      </c>
      <c r="H39" s="249"/>
      <c r="I39" s="247" t="s">
        <v>121</v>
      </c>
      <c r="J39" s="250" t="s">
        <v>123</v>
      </c>
      <c r="K39" s="247"/>
      <c r="L39" s="248" t="s">
        <v>126</v>
      </c>
      <c r="M39" s="248" t="s">
        <v>93</v>
      </c>
      <c r="N39" s="251"/>
      <c r="O39" s="247" t="s">
        <v>121</v>
      </c>
      <c r="P39" s="250" t="s">
        <v>123</v>
      </c>
      <c r="Q39" s="247"/>
      <c r="R39" s="248" t="s">
        <v>126</v>
      </c>
      <c r="S39" s="248" t="s">
        <v>93</v>
      </c>
      <c r="T39" s="251"/>
      <c r="U39" s="247" t="s">
        <v>121</v>
      </c>
      <c r="V39" s="250" t="s">
        <v>123</v>
      </c>
      <c r="W39" s="247"/>
      <c r="X39" s="248" t="s">
        <v>126</v>
      </c>
      <c r="Y39" s="248" t="s">
        <v>93</v>
      </c>
      <c r="Z39" s="251"/>
      <c r="AA39" s="247" t="s">
        <v>121</v>
      </c>
      <c r="AB39" s="250" t="s">
        <v>123</v>
      </c>
      <c r="AC39" s="247"/>
      <c r="AD39" s="248" t="s">
        <v>126</v>
      </c>
      <c r="AE39" s="248" t="s">
        <v>93</v>
      </c>
      <c r="AF39" s="252"/>
      <c r="AG39" s="253"/>
    </row>
    <row r="40" spans="2:33" ht="15">
      <c r="B40" s="158" t="s">
        <v>124</v>
      </c>
      <c r="C40" s="162"/>
      <c r="D40" s="172">
        <v>0.56</v>
      </c>
      <c r="E40" s="26" t="s">
        <v>11</v>
      </c>
      <c r="F40" s="173" t="e">
        <f>G37*(C40/C41)</f>
        <v>#DIV/0!</v>
      </c>
      <c r="G40" s="173" t="e">
        <f>F40*D40</f>
        <v>#DIV/0!</v>
      </c>
      <c r="H40" s="8"/>
      <c r="I40" s="163"/>
      <c r="J40" s="174">
        <v>0.56</v>
      </c>
      <c r="K40" s="26" t="s">
        <v>11</v>
      </c>
      <c r="L40" s="173">
        <f>IF($I$41&gt;0,$M$37*(I40/$I$41),"")</f>
      </c>
      <c r="M40" s="173" t="e">
        <f>L40*J40</f>
        <v>#VALUE!</v>
      </c>
      <c r="N40" s="16"/>
      <c r="O40" s="163"/>
      <c r="P40" s="174">
        <f>J40</f>
        <v>0.56</v>
      </c>
      <c r="Q40" s="26" t="s">
        <v>11</v>
      </c>
      <c r="R40" s="173">
        <f>IF(O$41&gt;0,S$37*(O40/O$41),0)</f>
        <v>0</v>
      </c>
      <c r="S40" s="173">
        <f>R40*P40</f>
        <v>0</v>
      </c>
      <c r="T40" s="16"/>
      <c r="U40" s="163"/>
      <c r="V40" s="174">
        <f>J40</f>
        <v>0.56</v>
      </c>
      <c r="W40" s="26" t="s">
        <v>11</v>
      </c>
      <c r="X40" s="173">
        <f>IF(U$41&gt;0,Y$37*(U40/U$41),0)</f>
        <v>0</v>
      </c>
      <c r="Y40" s="173">
        <f>X40*V40</f>
        <v>0</v>
      </c>
      <c r="Z40" s="16"/>
      <c r="AA40" s="163"/>
      <c r="AB40" s="174">
        <f>J40</f>
        <v>0.56</v>
      </c>
      <c r="AC40" s="26" t="s">
        <v>11</v>
      </c>
      <c r="AD40" s="173">
        <f>IF(AA$41&gt;0,AE$37*(AA40/AA$41),0)</f>
        <v>0</v>
      </c>
      <c r="AE40" s="173">
        <f>AD40*AB40</f>
        <v>0</v>
      </c>
      <c r="AF40" s="10"/>
      <c r="AG40" s="254" t="e">
        <f t="shared" si="0"/>
        <v>#DIV/0!</v>
      </c>
    </row>
    <row r="41" spans="2:33" s="1" customFormat="1" ht="15">
      <c r="B41" s="175" t="s">
        <v>127</v>
      </c>
      <c r="C41" s="176">
        <f>SUM(C40:C40)</f>
        <v>0</v>
      </c>
      <c r="D41" s="177"/>
      <c r="E41" s="178"/>
      <c r="F41" s="176" t="e">
        <f>SUM(F40:F40)</f>
        <v>#DIV/0!</v>
      </c>
      <c r="G41" s="176" t="e">
        <f>SUM(G40:G40)</f>
        <v>#DIV/0!</v>
      </c>
      <c r="H41" s="179"/>
      <c r="I41" s="176">
        <f>SUM(I40:I40)</f>
        <v>0</v>
      </c>
      <c r="J41" s="177"/>
      <c r="K41" s="178"/>
      <c r="L41" s="176">
        <f>SUM(L40:L40)</f>
        <v>0</v>
      </c>
      <c r="M41" s="176" t="e">
        <f>SUM(M40:M40)</f>
        <v>#VALUE!</v>
      </c>
      <c r="N41" s="179"/>
      <c r="O41" s="176">
        <f>SUM(O40:O40)</f>
        <v>0</v>
      </c>
      <c r="P41" s="177"/>
      <c r="Q41" s="178"/>
      <c r="R41" s="176">
        <f>SUM(R40:R40)</f>
        <v>0</v>
      </c>
      <c r="S41" s="187">
        <f>SUM(S40:S40)</f>
        <v>0</v>
      </c>
      <c r="T41" s="179"/>
      <c r="U41" s="176">
        <f>SUM(U40:U40)</f>
        <v>0</v>
      </c>
      <c r="V41" s="177"/>
      <c r="W41" s="178"/>
      <c r="X41" s="176">
        <f>SUM(X40:X40)</f>
        <v>0</v>
      </c>
      <c r="Y41" s="176">
        <f>SUM(Y40:Y40)</f>
        <v>0</v>
      </c>
      <c r="Z41" s="179"/>
      <c r="AA41" s="176">
        <f>SUM(AA40:AA40)</f>
        <v>0</v>
      </c>
      <c r="AB41" s="177"/>
      <c r="AC41" s="178"/>
      <c r="AD41" s="176">
        <f>SUM(AD40:AD40)</f>
        <v>0</v>
      </c>
      <c r="AE41" s="176">
        <f>SUM(AE40:AE40)</f>
        <v>0</v>
      </c>
      <c r="AF41" s="180"/>
      <c r="AG41" s="255" t="e">
        <f t="shared" si="0"/>
        <v>#DIV/0!</v>
      </c>
    </row>
    <row r="42" spans="2:33" ht="12">
      <c r="B42" s="202"/>
      <c r="C42" s="6"/>
      <c r="D42" s="172"/>
      <c r="E42" s="26"/>
      <c r="F42" s="26"/>
      <c r="G42" s="26"/>
      <c r="H42" s="8"/>
      <c r="I42" s="6"/>
      <c r="J42" s="172"/>
      <c r="K42" s="26"/>
      <c r="L42" s="26"/>
      <c r="M42" s="26"/>
      <c r="N42" s="8"/>
      <c r="O42" s="6"/>
      <c r="P42" s="213"/>
      <c r="Q42" s="26"/>
      <c r="R42" s="26"/>
      <c r="S42" s="26"/>
      <c r="T42" s="8"/>
      <c r="U42" s="6"/>
      <c r="V42" s="172"/>
      <c r="W42" s="26"/>
      <c r="X42" s="26"/>
      <c r="Y42" s="26"/>
      <c r="Z42" s="8"/>
      <c r="AA42" s="6"/>
      <c r="AB42" s="172"/>
      <c r="AC42" s="26"/>
      <c r="AD42" s="26"/>
      <c r="AE42" s="26"/>
      <c r="AF42" s="10"/>
      <c r="AG42" s="210"/>
    </row>
    <row r="43" spans="2:33" s="1" customFormat="1" ht="15.75" thickBot="1">
      <c r="B43" s="229" t="s">
        <v>22</v>
      </c>
      <c r="C43" s="230"/>
      <c r="D43" s="231"/>
      <c r="E43" s="232"/>
      <c r="F43" s="232"/>
      <c r="G43" s="233" t="e">
        <f>G36+G41</f>
        <v>#DIV/0!</v>
      </c>
      <c r="H43" s="234"/>
      <c r="I43" s="235"/>
      <c r="J43" s="231"/>
      <c r="K43" s="232"/>
      <c r="L43" s="232"/>
      <c r="M43" s="233" t="e">
        <f>M36+M41</f>
        <v>#VALUE!</v>
      </c>
      <c r="N43" s="236"/>
      <c r="O43" s="232"/>
      <c r="P43" s="237"/>
      <c r="Q43" s="232"/>
      <c r="R43" s="232"/>
      <c r="S43" s="233">
        <f>S36+S41</f>
        <v>0</v>
      </c>
      <c r="T43" s="236"/>
      <c r="U43" s="232"/>
      <c r="V43" s="231"/>
      <c r="W43" s="232"/>
      <c r="X43" s="232"/>
      <c r="Y43" s="233">
        <f>Y36+Y41</f>
        <v>0</v>
      </c>
      <c r="Z43" s="236"/>
      <c r="AA43" s="232"/>
      <c r="AB43" s="231"/>
      <c r="AC43" s="232"/>
      <c r="AD43" s="232"/>
      <c r="AE43" s="233">
        <f>AE36+AE41</f>
        <v>0</v>
      </c>
      <c r="AF43" s="238"/>
      <c r="AG43" s="242" t="e">
        <f>G43+M43+S43+Y43+AE43</f>
        <v>#DIV/0!</v>
      </c>
    </row>
    <row r="44" spans="2:33" ht="12">
      <c r="B44" s="9"/>
      <c r="C44" s="9"/>
      <c r="E44" s="1"/>
      <c r="F44" s="1"/>
      <c r="G44" s="7"/>
      <c r="H44" s="17"/>
      <c r="I44" s="17"/>
      <c r="K44" s="1"/>
      <c r="L44" s="1"/>
      <c r="M44" s="9"/>
      <c r="N44" s="18"/>
      <c r="O44" s="18"/>
      <c r="Q44" s="1"/>
      <c r="R44" s="1"/>
      <c r="S44" s="19"/>
      <c r="T44" s="18"/>
      <c r="U44" s="18"/>
      <c r="W44" s="1"/>
      <c r="X44" s="1"/>
      <c r="Y44" s="19"/>
      <c r="Z44" s="18"/>
      <c r="AA44" s="18"/>
      <c r="AC44" s="1"/>
      <c r="AD44" s="28"/>
      <c r="AE44" s="19"/>
      <c r="AF44" s="17"/>
      <c r="AG44" s="20"/>
    </row>
    <row r="45" spans="2:33" ht="12">
      <c r="B45" s="9"/>
      <c r="C45" s="9"/>
      <c r="E45" s="1"/>
      <c r="F45" s="1"/>
      <c r="G45" s="7"/>
      <c r="H45" s="17"/>
      <c r="I45" s="17"/>
      <c r="K45" s="1"/>
      <c r="L45" s="1"/>
      <c r="M45" s="9"/>
      <c r="N45" s="18"/>
      <c r="O45" s="18"/>
      <c r="Q45" s="1"/>
      <c r="R45" s="1"/>
      <c r="S45" s="19"/>
      <c r="T45" s="18"/>
      <c r="U45" s="18"/>
      <c r="W45" s="1"/>
      <c r="X45" s="1"/>
      <c r="Y45" s="19"/>
      <c r="Z45" s="18"/>
      <c r="AA45" s="18"/>
      <c r="AC45" s="1"/>
      <c r="AD45" s="28"/>
      <c r="AE45" s="19"/>
      <c r="AF45" s="17"/>
      <c r="AG45" s="20"/>
    </row>
    <row r="46" spans="2:33" ht="12">
      <c r="B46" s="9"/>
      <c r="C46" s="9"/>
      <c r="E46" s="1"/>
      <c r="F46" s="1"/>
      <c r="G46" s="7"/>
      <c r="H46" s="17"/>
      <c r="I46" s="17"/>
      <c r="K46" s="1"/>
      <c r="L46" s="1"/>
      <c r="M46" s="9"/>
      <c r="N46" s="18"/>
      <c r="O46" s="18"/>
      <c r="Q46" s="1"/>
      <c r="R46" s="1"/>
      <c r="S46" s="19"/>
      <c r="T46" s="18"/>
      <c r="U46" s="18"/>
      <c r="W46" s="1"/>
      <c r="X46" s="1"/>
      <c r="Y46" s="19"/>
      <c r="Z46" s="18"/>
      <c r="AA46" s="18"/>
      <c r="AC46" s="1"/>
      <c r="AD46" s="28"/>
      <c r="AE46" s="19"/>
      <c r="AF46" s="17"/>
      <c r="AG46" s="20"/>
    </row>
    <row r="48" spans="2:3" ht="12">
      <c r="B48" s="1" t="s">
        <v>54</v>
      </c>
      <c r="C48" s="1"/>
    </row>
    <row r="49" spans="2:31" s="11" customFormat="1" ht="12">
      <c r="B49" s="21" t="s">
        <v>58</v>
      </c>
      <c r="C49" s="21"/>
      <c r="D49" s="27"/>
      <c r="G49" s="22"/>
      <c r="J49" s="27"/>
      <c r="M49" s="23"/>
      <c r="P49" s="27"/>
      <c r="T49" s="2"/>
      <c r="U49" s="2"/>
      <c r="V49" s="27"/>
      <c r="W49" s="2"/>
      <c r="X49" s="2"/>
      <c r="Y49" s="2"/>
      <c r="Z49" s="2"/>
      <c r="AA49" s="2"/>
      <c r="AB49" s="27"/>
      <c r="AC49" s="2"/>
      <c r="AD49" s="27"/>
      <c r="AE49" s="2"/>
    </row>
    <row r="50" spans="5:33" ht="12.75" thickBot="1">
      <c r="E50" s="5"/>
      <c r="F50" s="15" t="s">
        <v>23</v>
      </c>
      <c r="G50" s="24"/>
      <c r="H50" s="5"/>
      <c r="I50" s="5"/>
      <c r="J50" s="5"/>
      <c r="K50" s="5"/>
      <c r="L50" s="15" t="s">
        <v>24</v>
      </c>
      <c r="M50" s="24"/>
      <c r="N50" s="5"/>
      <c r="O50" s="5"/>
      <c r="P50" s="5"/>
      <c r="Q50" s="5"/>
      <c r="R50" s="15" t="s">
        <v>25</v>
      </c>
      <c r="S50" s="24"/>
      <c r="T50" s="5"/>
      <c r="U50" s="5"/>
      <c r="V50" s="5"/>
      <c r="W50" s="5"/>
      <c r="X50" s="15" t="s">
        <v>26</v>
      </c>
      <c r="Y50" s="24"/>
      <c r="Z50" s="5"/>
      <c r="AA50" s="5"/>
      <c r="AB50" s="5"/>
      <c r="AC50" s="5"/>
      <c r="AD50" s="15" t="s">
        <v>27</v>
      </c>
      <c r="AE50" s="24"/>
      <c r="AF50" s="25"/>
      <c r="AG50" s="25"/>
    </row>
    <row r="51" spans="2:31" ht="12.75" thickTop="1">
      <c r="B51" s="12"/>
      <c r="C51" s="12"/>
      <c r="E51" s="5"/>
      <c r="F51" s="15" t="s">
        <v>28</v>
      </c>
      <c r="G51" s="15" t="s">
        <v>29</v>
      </c>
      <c r="H51" s="5"/>
      <c r="I51" s="5"/>
      <c r="J51" s="5"/>
      <c r="K51" s="5"/>
      <c r="L51" s="15" t="s">
        <v>28</v>
      </c>
      <c r="M51" s="15" t="s">
        <v>29</v>
      </c>
      <c r="N51" s="5"/>
      <c r="O51" s="5"/>
      <c r="P51" s="5"/>
      <c r="Q51" s="5"/>
      <c r="R51" s="15" t="s">
        <v>28</v>
      </c>
      <c r="S51" s="15" t="s">
        <v>29</v>
      </c>
      <c r="T51" s="5"/>
      <c r="U51" s="5"/>
      <c r="V51" s="5"/>
      <c r="W51" s="5"/>
      <c r="X51" s="15" t="s">
        <v>28</v>
      </c>
      <c r="Y51" s="15" t="s">
        <v>29</v>
      </c>
      <c r="Z51" s="5"/>
      <c r="AA51" s="5"/>
      <c r="AB51" s="5"/>
      <c r="AC51" s="5"/>
      <c r="AD51" s="15" t="s">
        <v>28</v>
      </c>
      <c r="AE51" s="15" t="s">
        <v>29</v>
      </c>
    </row>
    <row r="52" spans="2:31" ht="12">
      <c r="B52" s="1"/>
      <c r="C52" s="1"/>
      <c r="E52" s="5"/>
      <c r="F52" s="3" t="e">
        <f>(G50-G43)/(1+((#REF!*#REF!)+(#REF!*#REF!)+(D40*C40))/SUM(C40:C40))</f>
        <v>#DIV/0!</v>
      </c>
      <c r="G52" s="3" t="e">
        <f>G50-G43</f>
        <v>#DIV/0!</v>
      </c>
      <c r="H52" s="5"/>
      <c r="I52" s="5"/>
      <c r="J52" s="5"/>
      <c r="K52" s="5"/>
      <c r="L52" s="3" t="e">
        <f>(M50-M43)/(1+((#REF!*#REF!)+(#REF!*#REF!)+(J40*I40))/SUM(I40:I40))</f>
        <v>#VALUE!</v>
      </c>
      <c r="M52" s="3" t="e">
        <f>M50-M43</f>
        <v>#VALUE!</v>
      </c>
      <c r="N52" s="5"/>
      <c r="O52" s="5"/>
      <c r="P52" s="5"/>
      <c r="Q52" s="5"/>
      <c r="R52" s="3" t="e">
        <f>(S50-S43)/(1+((#REF!*#REF!)+(#REF!*#REF!)+(P40*O40))/SUM(O40:O40))</f>
        <v>#REF!</v>
      </c>
      <c r="S52" s="3">
        <f>S50-S43</f>
        <v>0</v>
      </c>
      <c r="T52" s="5"/>
      <c r="U52" s="5"/>
      <c r="V52" s="5"/>
      <c r="W52" s="5"/>
      <c r="X52" s="3" t="e">
        <f>(Y50-Y43)/(1+((#REF!*#REF!)+(#REF!*#REF!)+(V40*U40))/SUM(U40:U40))</f>
        <v>#REF!</v>
      </c>
      <c r="Y52" s="3">
        <f>Y50-Y43</f>
        <v>0</v>
      </c>
      <c r="Z52" s="5"/>
      <c r="AA52" s="5"/>
      <c r="AB52" s="5"/>
      <c r="AC52" s="5"/>
      <c r="AD52" s="3" t="e">
        <f>(AE50-AE43)/(1+((#REF!*#REF!)+(#REF!*#REF!)+(AB40*AA40))/SUM(AA40:AA40))</f>
        <v>#REF!</v>
      </c>
      <c r="AE52" s="3">
        <f>AE50-AE43</f>
        <v>0</v>
      </c>
    </row>
    <row r="54" spans="2:3" ht="12">
      <c r="B54" s="1" t="s">
        <v>55</v>
      </c>
      <c r="C54" s="1"/>
    </row>
    <row r="55" spans="2:3" ht="12">
      <c r="B55" s="21" t="s">
        <v>59</v>
      </c>
      <c r="C55" s="21"/>
    </row>
    <row r="56" spans="2:3" ht="12">
      <c r="B56" s="21" t="s">
        <v>56</v>
      </c>
      <c r="C56" s="21"/>
    </row>
    <row r="57" spans="4:30" ht="12">
      <c r="D57" s="30" t="s">
        <v>43</v>
      </c>
      <c r="F57" s="29" t="s">
        <v>47</v>
      </c>
      <c r="L57" s="29" t="s">
        <v>47</v>
      </c>
      <c r="R57" s="29" t="s">
        <v>47</v>
      </c>
      <c r="X57" s="29" t="s">
        <v>47</v>
      </c>
      <c r="AD57" s="29" t="s">
        <v>47</v>
      </c>
    </row>
    <row r="58" spans="2:33" ht="12.75" thickBot="1">
      <c r="B58" s="12" t="s">
        <v>48</v>
      </c>
      <c r="C58" s="12"/>
      <c r="D58" s="32"/>
      <c r="E58" s="5"/>
      <c r="F58" s="5"/>
      <c r="G58" s="3">
        <f>((F58/12)*$D58)</f>
        <v>0</v>
      </c>
      <c r="H58" s="5"/>
      <c r="I58" s="5"/>
      <c r="J58" s="5"/>
      <c r="K58" s="5"/>
      <c r="L58" s="5"/>
      <c r="M58" s="3">
        <f>((L58/12)*$D58)</f>
        <v>0</v>
      </c>
      <c r="N58" s="5"/>
      <c r="O58" s="5"/>
      <c r="P58" s="5"/>
      <c r="Q58" s="5"/>
      <c r="R58" s="5"/>
      <c r="S58" s="3">
        <f>((R58/12)*$D58)</f>
        <v>0</v>
      </c>
      <c r="T58" s="5"/>
      <c r="U58" s="5"/>
      <c r="V58" s="5"/>
      <c r="W58" s="5"/>
      <c r="X58" s="5"/>
      <c r="Y58" s="3">
        <f>((X58/12)*$D58)</f>
        <v>0</v>
      </c>
      <c r="Z58" s="5"/>
      <c r="AA58" s="5"/>
      <c r="AB58" s="5"/>
      <c r="AC58" s="5"/>
      <c r="AD58" s="5"/>
      <c r="AE58" s="3">
        <f>((AD58/12)*$D58)</f>
        <v>0</v>
      </c>
      <c r="AF58" s="5"/>
      <c r="AG58" s="3">
        <f>G58+M58+S58+Y58+AE58</f>
        <v>0</v>
      </c>
    </row>
    <row r="59" spans="2:33" ht="13.5" thickBot="1" thickTop="1">
      <c r="B59" s="12" t="s">
        <v>49</v>
      </c>
      <c r="C59" s="12"/>
      <c r="D59" s="33"/>
      <c r="E59" s="5"/>
      <c r="F59" s="5"/>
      <c r="G59" s="3">
        <f>((F59/12)*$D59)</f>
        <v>0</v>
      </c>
      <c r="H59" s="5"/>
      <c r="I59" s="5"/>
      <c r="J59" s="5"/>
      <c r="K59" s="5"/>
      <c r="L59" s="5"/>
      <c r="M59" s="3">
        <f>((L59/12)*$D59)</f>
        <v>0</v>
      </c>
      <c r="N59" s="5"/>
      <c r="O59" s="5"/>
      <c r="P59" s="5"/>
      <c r="Q59" s="5"/>
      <c r="R59" s="5"/>
      <c r="S59" s="3">
        <f>((R59/12)*$D59)</f>
        <v>0</v>
      </c>
      <c r="T59" s="5"/>
      <c r="U59" s="5"/>
      <c r="V59" s="5"/>
      <c r="W59" s="5"/>
      <c r="X59" s="5"/>
      <c r="Y59" s="3">
        <f>((X59/12)*$D59)</f>
        <v>0</v>
      </c>
      <c r="Z59" s="5"/>
      <c r="AA59" s="5"/>
      <c r="AB59" s="5"/>
      <c r="AC59" s="5"/>
      <c r="AD59" s="5"/>
      <c r="AE59" s="3">
        <f>((AD59/12)*$D59)</f>
        <v>0</v>
      </c>
      <c r="AF59" s="5"/>
      <c r="AG59" s="3">
        <f>G59+M59+S59+Y59+AE59</f>
        <v>0</v>
      </c>
    </row>
    <row r="60" spans="2:33" ht="13.5" thickBot="1" thickTop="1">
      <c r="B60" s="12" t="s">
        <v>50</v>
      </c>
      <c r="C60" s="12"/>
      <c r="D60" s="33"/>
      <c r="E60" s="5"/>
      <c r="F60" s="5"/>
      <c r="G60" s="3">
        <f>((F60/12)*$D60)</f>
        <v>0</v>
      </c>
      <c r="H60" s="5"/>
      <c r="I60" s="5"/>
      <c r="J60" s="5"/>
      <c r="K60" s="5"/>
      <c r="L60" s="5"/>
      <c r="M60" s="3">
        <f>((L60/12)*$D60)</f>
        <v>0</v>
      </c>
      <c r="N60" s="5"/>
      <c r="O60" s="5"/>
      <c r="P60" s="5"/>
      <c r="Q60" s="5"/>
      <c r="R60" s="5"/>
      <c r="S60" s="3">
        <f>((R60/12)*$D60)</f>
        <v>0</v>
      </c>
      <c r="T60" s="5"/>
      <c r="U60" s="5"/>
      <c r="V60" s="5"/>
      <c r="W60" s="5"/>
      <c r="X60" s="5"/>
      <c r="Y60" s="3">
        <f>((X60/12)*$D60)</f>
        <v>0</v>
      </c>
      <c r="Z60" s="5"/>
      <c r="AA60" s="5"/>
      <c r="AB60" s="5"/>
      <c r="AC60" s="5"/>
      <c r="AD60" s="5"/>
      <c r="AE60" s="3">
        <f>((AD60/12)*$D60)</f>
        <v>0</v>
      </c>
      <c r="AF60" s="5"/>
      <c r="AG60" s="3">
        <f>G60+M60+S60+Y60+AE60</f>
        <v>0</v>
      </c>
    </row>
    <row r="61" spans="2:33" ht="12.75" thickTop="1">
      <c r="B61" s="12" t="s">
        <v>51</v>
      </c>
      <c r="C61" s="12"/>
      <c r="E61" s="5"/>
      <c r="F61" s="5"/>
      <c r="G61" s="3">
        <f>SUM(G58:G60)</f>
        <v>0</v>
      </c>
      <c r="H61" s="5"/>
      <c r="I61" s="5"/>
      <c r="J61" s="5"/>
      <c r="K61" s="5"/>
      <c r="L61" s="5"/>
      <c r="M61" s="3">
        <f>SUM(M58:M60)</f>
        <v>0</v>
      </c>
      <c r="N61" s="5"/>
      <c r="O61" s="5"/>
      <c r="P61" s="5"/>
      <c r="Q61" s="5"/>
      <c r="R61" s="5"/>
      <c r="S61" s="3">
        <f>SUM(S58:S60)</f>
        <v>0</v>
      </c>
      <c r="T61" s="5"/>
      <c r="U61" s="5"/>
      <c r="V61" s="5"/>
      <c r="W61" s="5"/>
      <c r="X61" s="5"/>
      <c r="Y61" s="3">
        <f>SUM(Y58:Y60)</f>
        <v>0</v>
      </c>
      <c r="Z61" s="5"/>
      <c r="AA61" s="5"/>
      <c r="AB61" s="5"/>
      <c r="AC61" s="5"/>
      <c r="AD61" s="5"/>
      <c r="AE61" s="3">
        <f>SUM(AE58:AE60)</f>
        <v>0</v>
      </c>
      <c r="AF61" s="5"/>
      <c r="AG61" s="3">
        <f>G61+M61+S61+Y61+AE61</f>
        <v>0</v>
      </c>
    </row>
    <row r="62" spans="2:33" ht="12">
      <c r="B62" s="12"/>
      <c r="C62" s="12"/>
      <c r="D62" s="5"/>
      <c r="E62" s="5"/>
      <c r="F62" s="5"/>
      <c r="H62" s="5"/>
      <c r="I62" s="5"/>
      <c r="J62" s="5"/>
      <c r="K62" s="5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2:33" ht="12.75" thickBot="1">
      <c r="B63" s="12" t="s">
        <v>30</v>
      </c>
      <c r="C63" s="12"/>
      <c r="D63" s="26"/>
      <c r="E63" s="31" t="s">
        <v>60</v>
      </c>
      <c r="F63" s="34"/>
      <c r="G63" s="3">
        <f>F63*G61</f>
        <v>0</v>
      </c>
      <c r="H63" s="5"/>
      <c r="I63" s="5"/>
      <c r="J63" s="2"/>
      <c r="K63" s="31" t="s">
        <v>60</v>
      </c>
      <c r="L63" s="34"/>
      <c r="M63" s="3">
        <f>L63*M61</f>
        <v>0</v>
      </c>
      <c r="N63" s="5"/>
      <c r="O63" s="5"/>
      <c r="P63" s="2"/>
      <c r="Q63" s="31" t="s">
        <v>60</v>
      </c>
      <c r="R63" s="34"/>
      <c r="S63" s="3">
        <f>R63*S61</f>
        <v>0</v>
      </c>
      <c r="T63" s="5"/>
      <c r="U63" s="5"/>
      <c r="V63" s="2"/>
      <c r="W63" s="31" t="s">
        <v>60</v>
      </c>
      <c r="X63" s="34"/>
      <c r="Y63" s="3">
        <f>X63*Y61</f>
        <v>0</v>
      </c>
      <c r="Z63" s="5"/>
      <c r="AA63" s="5"/>
      <c r="AB63" s="2"/>
      <c r="AC63" s="31" t="s">
        <v>60</v>
      </c>
      <c r="AD63" s="34"/>
      <c r="AE63" s="3">
        <f>AD63*AE61</f>
        <v>0</v>
      </c>
      <c r="AF63" s="5"/>
      <c r="AG63" s="3">
        <f>G63+M63+S63+Y63+AE63</f>
        <v>0</v>
      </c>
    </row>
    <row r="64" ht="12.75" thickTop="1"/>
    <row r="66" spans="2:3" ht="12">
      <c r="B66" s="1"/>
      <c r="C66" s="1"/>
    </row>
    <row r="67" spans="2:3" ht="12">
      <c r="B67" s="21"/>
      <c r="C67" s="21"/>
    </row>
    <row r="68" ht="12">
      <c r="S68" s="5"/>
    </row>
    <row r="69" ht="12">
      <c r="S69" s="5"/>
    </row>
    <row r="70" ht="12">
      <c r="S70" s="5"/>
    </row>
    <row r="71" ht="12">
      <c r="S71" s="5"/>
    </row>
    <row r="72" spans="19:33" ht="12">
      <c r="S72" s="5"/>
      <c r="Y72" s="5"/>
      <c r="AE72" s="5"/>
      <c r="AG72" s="5"/>
    </row>
    <row r="74" spans="19:33" ht="12">
      <c r="S74" s="5"/>
      <c r="Y74" s="5"/>
      <c r="AE74" s="5"/>
      <c r="AG74" s="5"/>
    </row>
    <row r="76" spans="19:33" ht="12">
      <c r="S76" s="5"/>
      <c r="Y76" s="5"/>
      <c r="AE76" s="5"/>
      <c r="AG76" s="5"/>
    </row>
    <row r="77" spans="19:33" ht="12">
      <c r="S77" s="5"/>
      <c r="Y77" s="5"/>
      <c r="AE77" s="5"/>
      <c r="AG77" s="5"/>
    </row>
  </sheetData>
  <sheetProtection/>
  <printOptions horizontalCentered="1"/>
  <pageMargins left="0.4" right="0.4" top="0.75" bottom="0.75" header="0.5" footer="0.5"/>
  <pageSetup blackAndWhite="1" orientation="landscape" scale="80" r:id="rId3"/>
  <headerFooter alignWithMargins="0">
    <oddFooter>&amp;L&amp;9KKF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31"/>
  <sheetViews>
    <sheetView zoomScalePageLayoutView="0" workbookViewId="0" topLeftCell="A1">
      <selection activeCell="K2" sqref="K2"/>
    </sheetView>
  </sheetViews>
  <sheetFormatPr defaultColWidth="11.375" defaultRowHeight="12.75"/>
  <cols>
    <col min="1" max="1" width="13.375" style="39" customWidth="1"/>
    <col min="2" max="2" width="15.125" style="39" bestFit="1" customWidth="1"/>
    <col min="3" max="4" width="10.75390625" style="39" customWidth="1"/>
    <col min="5" max="5" width="4.75390625" style="39" customWidth="1"/>
    <col min="6" max="7" width="10.75390625" style="39" customWidth="1"/>
    <col min="8" max="16384" width="11.375" style="39" customWidth="1"/>
  </cols>
  <sheetData>
    <row r="1" spans="1:4" s="48" customFormat="1" ht="15">
      <c r="A1" s="52" t="s">
        <v>64</v>
      </c>
      <c r="B1" s="53"/>
      <c r="C1" s="53"/>
      <c r="D1" s="52"/>
    </row>
    <row r="2" spans="1:4" s="48" customFormat="1" ht="15">
      <c r="A2" s="52"/>
      <c r="B2" s="53"/>
      <c r="C2" s="53"/>
      <c r="D2" s="52"/>
    </row>
    <row r="3" spans="1:4" s="48" customFormat="1" ht="15">
      <c r="A3" s="52" t="s">
        <v>90</v>
      </c>
      <c r="B3" s="53"/>
      <c r="C3" s="53"/>
      <c r="D3" s="52"/>
    </row>
    <row r="4" s="43" customFormat="1" ht="12"/>
    <row r="5" spans="1:2" s="48" customFormat="1" ht="14.25">
      <c r="A5" s="63" t="s">
        <v>61</v>
      </c>
      <c r="B5" s="55"/>
    </row>
    <row r="6" spans="1:2" s="48" customFormat="1" ht="14.25">
      <c r="A6" s="64" t="s">
        <v>62</v>
      </c>
      <c r="B6" s="56"/>
    </row>
    <row r="7" spans="1:2" s="43" customFormat="1" ht="12">
      <c r="A7" s="57"/>
      <c r="B7" s="57"/>
    </row>
    <row r="8" spans="1:2" s="49" customFormat="1" ht="15">
      <c r="A8" s="62" t="s">
        <v>63</v>
      </c>
      <c r="B8" s="58" t="s">
        <v>110</v>
      </c>
    </row>
    <row r="9" spans="1:2" s="43" customFormat="1" ht="12">
      <c r="A9" s="59"/>
      <c r="B9" s="59"/>
    </row>
    <row r="10" spans="1:2" s="49" customFormat="1" ht="15.75">
      <c r="A10" s="82"/>
      <c r="B10" s="83">
        <f>A10*0.12</f>
        <v>0</v>
      </c>
    </row>
    <row r="11" spans="1:2" s="43" customFormat="1" ht="12.75" thickBot="1">
      <c r="A11" s="60"/>
      <c r="B11" s="61"/>
    </row>
    <row r="12" s="43" customFormat="1" ht="12">
      <c r="F12" s="54"/>
    </row>
    <row r="13" s="43" customFormat="1" ht="12"/>
    <row r="14" spans="1:3" s="48" customFormat="1" ht="14.25">
      <c r="A14" s="48" t="s">
        <v>88</v>
      </c>
      <c r="B14" s="50"/>
      <c r="C14" s="50"/>
    </row>
    <row r="15" spans="1:3" s="48" customFormat="1" ht="15">
      <c r="A15" s="51" t="s">
        <v>89</v>
      </c>
      <c r="C15" s="50"/>
    </row>
    <row r="17" spans="2:3" ht="12">
      <c r="B17" s="40"/>
      <c r="C17" s="40"/>
    </row>
    <row r="20" spans="1:3" ht="12">
      <c r="A20" s="41"/>
      <c r="C20" s="40"/>
    </row>
    <row r="21" spans="1:3" ht="12">
      <c r="A21" s="41"/>
      <c r="C21" s="40"/>
    </row>
    <row r="22" ht="12">
      <c r="A22" s="41"/>
    </row>
    <row r="23" ht="12">
      <c r="A23" s="41"/>
    </row>
    <row r="24" ht="12">
      <c r="A24" s="41"/>
    </row>
    <row r="25" spans="1:3" ht="12">
      <c r="A25" s="41"/>
      <c r="C25" s="40"/>
    </row>
    <row r="26" spans="1:3" ht="12">
      <c r="A26" s="41"/>
      <c r="C26" s="40"/>
    </row>
    <row r="27" spans="1:3" ht="12">
      <c r="A27" s="41"/>
      <c r="C27" s="40"/>
    </row>
    <row r="28" spans="1:3" ht="12">
      <c r="A28" s="42"/>
      <c r="C28" s="40"/>
    </row>
    <row r="29" spans="2:3" ht="12">
      <c r="B29" s="42"/>
      <c r="C29" s="40"/>
    </row>
    <row r="30" ht="12">
      <c r="A30" s="42"/>
    </row>
    <row r="31" ht="12">
      <c r="A31" s="42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9"/>
  <sheetViews>
    <sheetView zoomScalePageLayoutView="0" workbookViewId="0" topLeftCell="A1">
      <selection activeCell="I5" sqref="I5"/>
    </sheetView>
  </sheetViews>
  <sheetFormatPr defaultColWidth="8.75390625" defaultRowHeight="12.75"/>
  <cols>
    <col min="1" max="1" width="8.75390625" style="0" customWidth="1"/>
    <col min="2" max="2" width="14.375" style="0" bestFit="1" customWidth="1"/>
    <col min="3" max="4" width="8.75390625" style="0" customWidth="1"/>
    <col min="5" max="5" width="14.375" style="0" bestFit="1" customWidth="1"/>
    <col min="6" max="7" width="8.75390625" style="0" customWidth="1"/>
    <col min="8" max="8" width="14.375" style="0" bestFit="1" customWidth="1"/>
  </cols>
  <sheetData>
    <row r="1" spans="1:8" ht="12.75">
      <c r="A1" s="260" t="s">
        <v>104</v>
      </c>
      <c r="B1" s="260"/>
      <c r="C1" s="260"/>
      <c r="D1" s="260"/>
      <c r="E1" s="260"/>
      <c r="F1" s="260"/>
      <c r="G1" s="260"/>
      <c r="H1" s="260"/>
    </row>
    <row r="2" spans="1:8" ht="13.5" thickBot="1">
      <c r="A2" s="261"/>
      <c r="B2" s="261"/>
      <c r="C2" s="261"/>
      <c r="D2" s="261"/>
      <c r="E2" s="261"/>
      <c r="F2" s="261"/>
      <c r="G2" s="261"/>
      <c r="H2" s="261"/>
    </row>
    <row r="3" spans="1:8" ht="26.25">
      <c r="A3" s="72"/>
      <c r="B3" s="72"/>
      <c r="C3" s="72"/>
      <c r="D3" s="72"/>
      <c r="E3" s="72"/>
      <c r="F3" s="72"/>
      <c r="G3" s="72"/>
      <c r="H3" s="72"/>
    </row>
    <row r="4" spans="3:4" ht="12.75">
      <c r="C4" s="44"/>
      <c r="D4" s="44"/>
    </row>
    <row r="5" spans="1:8" ht="12.75">
      <c r="A5" s="73" t="s">
        <v>105</v>
      </c>
      <c r="B5" s="73" t="s">
        <v>106</v>
      </c>
      <c r="C5" s="74"/>
      <c r="D5" s="73" t="s">
        <v>105</v>
      </c>
      <c r="E5" s="73" t="s">
        <v>106</v>
      </c>
      <c r="G5" s="73" t="s">
        <v>105</v>
      </c>
      <c r="H5" s="73" t="s">
        <v>106</v>
      </c>
    </row>
    <row r="6" spans="1:8" ht="12.75">
      <c r="A6" s="75">
        <v>0.01</v>
      </c>
      <c r="B6" s="75">
        <f aca="true" t="shared" si="0" ref="B6:B37">(A6*12)</f>
        <v>0.12</v>
      </c>
      <c r="C6" s="76"/>
      <c r="D6" s="75">
        <v>0.35</v>
      </c>
      <c r="E6" s="75">
        <f aca="true" t="shared" si="1" ref="E6:E39">(D6*12)</f>
        <v>4.199999999999999</v>
      </c>
      <c r="G6" s="75">
        <v>0.67</v>
      </c>
      <c r="H6" s="75">
        <f aca="true" t="shared" si="2" ref="H6:H39">(G6*12)</f>
        <v>8.040000000000001</v>
      </c>
    </row>
    <row r="7" spans="1:8" ht="12.75">
      <c r="A7" s="75">
        <v>0.02</v>
      </c>
      <c r="B7" s="75">
        <f t="shared" si="0"/>
        <v>0.24</v>
      </c>
      <c r="C7" s="76"/>
      <c r="D7" s="75">
        <v>0.36</v>
      </c>
      <c r="E7" s="75">
        <f t="shared" si="1"/>
        <v>4.32</v>
      </c>
      <c r="G7" s="75">
        <v>0.68</v>
      </c>
      <c r="H7" s="75">
        <f t="shared" si="2"/>
        <v>8.16</v>
      </c>
    </row>
    <row r="8" spans="1:8" ht="12.75">
      <c r="A8" s="75">
        <v>0.03</v>
      </c>
      <c r="B8" s="75">
        <f t="shared" si="0"/>
        <v>0.36</v>
      </c>
      <c r="C8" s="76"/>
      <c r="D8" s="75">
        <v>0.37</v>
      </c>
      <c r="E8" s="75">
        <f t="shared" si="1"/>
        <v>4.4399999999999995</v>
      </c>
      <c r="G8" s="75">
        <v>0.69</v>
      </c>
      <c r="H8" s="75">
        <f t="shared" si="2"/>
        <v>8.28</v>
      </c>
    </row>
    <row r="9" spans="1:8" ht="12.75">
      <c r="A9" s="75">
        <v>0.04</v>
      </c>
      <c r="B9" s="75">
        <f t="shared" si="0"/>
        <v>0.48</v>
      </c>
      <c r="C9" s="76"/>
      <c r="D9" s="75">
        <v>0.38</v>
      </c>
      <c r="E9" s="75">
        <f t="shared" si="1"/>
        <v>4.5600000000000005</v>
      </c>
      <c r="G9" s="75">
        <v>0.7</v>
      </c>
      <c r="H9" s="75">
        <f t="shared" si="2"/>
        <v>8.399999999999999</v>
      </c>
    </row>
    <row r="10" spans="1:8" ht="12.75">
      <c r="A10" s="75">
        <v>0.05</v>
      </c>
      <c r="B10" s="75">
        <f t="shared" si="0"/>
        <v>0.6000000000000001</v>
      </c>
      <c r="C10" s="76"/>
      <c r="D10" s="75">
        <v>0.39</v>
      </c>
      <c r="E10" s="75">
        <f t="shared" si="1"/>
        <v>4.68</v>
      </c>
      <c r="G10" s="75">
        <v>0.71</v>
      </c>
      <c r="H10" s="75">
        <f t="shared" si="2"/>
        <v>8.52</v>
      </c>
    </row>
    <row r="11" spans="1:8" ht="12.75">
      <c r="A11" s="75">
        <v>0.06</v>
      </c>
      <c r="B11" s="75">
        <f t="shared" si="0"/>
        <v>0.72</v>
      </c>
      <c r="C11" s="76"/>
      <c r="D11" s="75">
        <v>0.4</v>
      </c>
      <c r="E11" s="75">
        <f t="shared" si="1"/>
        <v>4.800000000000001</v>
      </c>
      <c r="G11" s="75">
        <v>0.72</v>
      </c>
      <c r="H11" s="75">
        <f t="shared" si="2"/>
        <v>8.64</v>
      </c>
    </row>
    <row r="12" spans="1:8" ht="12.75">
      <c r="A12" s="75">
        <v>0.07</v>
      </c>
      <c r="B12" s="75">
        <f t="shared" si="0"/>
        <v>0.8400000000000001</v>
      </c>
      <c r="C12" s="76"/>
      <c r="D12" s="75">
        <v>0.41</v>
      </c>
      <c r="E12" s="75">
        <f t="shared" si="1"/>
        <v>4.92</v>
      </c>
      <c r="G12" s="75">
        <v>0.73</v>
      </c>
      <c r="H12" s="75">
        <f t="shared" si="2"/>
        <v>8.76</v>
      </c>
    </row>
    <row r="13" spans="1:8" ht="12.75">
      <c r="A13" s="75">
        <v>0.08</v>
      </c>
      <c r="B13" s="75">
        <f t="shared" si="0"/>
        <v>0.96</v>
      </c>
      <c r="C13" s="76"/>
      <c r="D13" s="75">
        <v>0.42</v>
      </c>
      <c r="E13" s="75">
        <f t="shared" si="1"/>
        <v>5.04</v>
      </c>
      <c r="G13" s="75">
        <v>0.74</v>
      </c>
      <c r="H13" s="75">
        <f t="shared" si="2"/>
        <v>8.879999999999999</v>
      </c>
    </row>
    <row r="14" spans="1:8" ht="12.75">
      <c r="A14" s="75">
        <v>0.09</v>
      </c>
      <c r="B14" s="75">
        <f t="shared" si="0"/>
        <v>1.08</v>
      </c>
      <c r="C14" s="76"/>
      <c r="D14" s="75">
        <v>0.43</v>
      </c>
      <c r="E14" s="75">
        <f t="shared" si="1"/>
        <v>5.16</v>
      </c>
      <c r="G14" s="77">
        <v>0.75</v>
      </c>
      <c r="H14" s="77">
        <f t="shared" si="2"/>
        <v>9</v>
      </c>
    </row>
    <row r="15" spans="1:8" ht="12.75">
      <c r="A15" s="78">
        <v>0.1</v>
      </c>
      <c r="B15" s="78">
        <f t="shared" si="0"/>
        <v>1.2000000000000002</v>
      </c>
      <c r="C15" s="76"/>
      <c r="D15" s="75">
        <v>0.44</v>
      </c>
      <c r="E15" s="75">
        <f t="shared" si="1"/>
        <v>5.28</v>
      </c>
      <c r="F15" s="45"/>
      <c r="G15" s="75">
        <v>0.76</v>
      </c>
      <c r="H15" s="75">
        <f t="shared" si="2"/>
        <v>9.120000000000001</v>
      </c>
    </row>
    <row r="16" spans="1:8" ht="12.75">
      <c r="A16" s="75">
        <v>0.11</v>
      </c>
      <c r="B16" s="75">
        <f t="shared" si="0"/>
        <v>1.32</v>
      </c>
      <c r="C16" s="76"/>
      <c r="D16" s="75">
        <v>0.45</v>
      </c>
      <c r="E16" s="75">
        <f t="shared" si="1"/>
        <v>5.4</v>
      </c>
      <c r="G16" s="75">
        <v>0.77</v>
      </c>
      <c r="H16" s="75">
        <f t="shared" si="2"/>
        <v>9.24</v>
      </c>
    </row>
    <row r="17" spans="1:8" ht="12.75">
      <c r="A17" s="75">
        <v>0.12</v>
      </c>
      <c r="B17" s="75">
        <f t="shared" si="0"/>
        <v>1.44</v>
      </c>
      <c r="C17" s="76"/>
      <c r="D17" s="75">
        <v>0.46</v>
      </c>
      <c r="E17" s="75">
        <f t="shared" si="1"/>
        <v>5.5200000000000005</v>
      </c>
      <c r="G17" s="75">
        <v>0.78</v>
      </c>
      <c r="H17" s="75">
        <f t="shared" si="2"/>
        <v>9.36</v>
      </c>
    </row>
    <row r="18" spans="1:8" ht="12.75">
      <c r="A18" s="75">
        <v>0.13</v>
      </c>
      <c r="B18" s="75">
        <f t="shared" si="0"/>
        <v>1.56</v>
      </c>
      <c r="C18" s="76"/>
      <c r="D18" s="75">
        <v>0.47</v>
      </c>
      <c r="E18" s="75">
        <f t="shared" si="1"/>
        <v>5.64</v>
      </c>
      <c r="G18" s="75">
        <v>0.79</v>
      </c>
      <c r="H18" s="75">
        <f t="shared" si="2"/>
        <v>9.48</v>
      </c>
    </row>
    <row r="19" spans="1:8" ht="12.75">
      <c r="A19" s="75">
        <v>0.14</v>
      </c>
      <c r="B19" s="75">
        <f t="shared" si="0"/>
        <v>1.6800000000000002</v>
      </c>
      <c r="C19" s="76"/>
      <c r="D19" s="75">
        <v>0.48</v>
      </c>
      <c r="E19" s="75">
        <f t="shared" si="1"/>
        <v>5.76</v>
      </c>
      <c r="G19" s="75">
        <v>0.8</v>
      </c>
      <c r="H19" s="75">
        <f t="shared" si="2"/>
        <v>9.600000000000001</v>
      </c>
    </row>
    <row r="20" spans="1:8" ht="12.75">
      <c r="A20" s="75">
        <v>0.15</v>
      </c>
      <c r="B20" s="75">
        <f t="shared" si="0"/>
        <v>1.7999999999999998</v>
      </c>
      <c r="C20" s="76"/>
      <c r="D20" s="75">
        <v>0.49</v>
      </c>
      <c r="E20" s="75">
        <f t="shared" si="1"/>
        <v>5.88</v>
      </c>
      <c r="G20" s="75">
        <v>0.81</v>
      </c>
      <c r="H20" s="75">
        <f t="shared" si="2"/>
        <v>9.72</v>
      </c>
    </row>
    <row r="21" spans="1:8" ht="12.75">
      <c r="A21" s="75">
        <v>0.16</v>
      </c>
      <c r="B21" s="75">
        <f t="shared" si="0"/>
        <v>1.92</v>
      </c>
      <c r="C21" s="76"/>
      <c r="D21" s="77">
        <v>0.5</v>
      </c>
      <c r="E21" s="77">
        <f t="shared" si="1"/>
        <v>6</v>
      </c>
      <c r="G21" s="75">
        <v>0.82</v>
      </c>
      <c r="H21" s="75">
        <f t="shared" si="2"/>
        <v>9.84</v>
      </c>
    </row>
    <row r="22" spans="1:8" ht="12.75">
      <c r="A22" s="75">
        <v>0.17</v>
      </c>
      <c r="B22" s="75">
        <f t="shared" si="0"/>
        <v>2.04</v>
      </c>
      <c r="C22" s="76"/>
      <c r="D22" s="75">
        <v>0.51</v>
      </c>
      <c r="E22" s="75">
        <f t="shared" si="1"/>
        <v>6.12</v>
      </c>
      <c r="G22" s="75">
        <v>0.83</v>
      </c>
      <c r="H22" s="75">
        <f t="shared" si="2"/>
        <v>9.959999999999999</v>
      </c>
    </row>
    <row r="23" spans="1:8" ht="12.75">
      <c r="A23" s="75">
        <v>0.18</v>
      </c>
      <c r="B23" s="75">
        <f t="shared" si="0"/>
        <v>2.16</v>
      </c>
      <c r="C23" s="76"/>
      <c r="D23" s="75">
        <v>0.52</v>
      </c>
      <c r="E23" s="75">
        <f t="shared" si="1"/>
        <v>6.24</v>
      </c>
      <c r="G23" s="75">
        <v>0.84</v>
      </c>
      <c r="H23" s="75">
        <f t="shared" si="2"/>
        <v>10.08</v>
      </c>
    </row>
    <row r="24" spans="1:8" ht="12.75">
      <c r="A24" s="75">
        <v>0.19</v>
      </c>
      <c r="B24" s="75">
        <f t="shared" si="0"/>
        <v>2.2800000000000002</v>
      </c>
      <c r="C24" s="76"/>
      <c r="D24" s="75">
        <v>0.53</v>
      </c>
      <c r="E24" s="75">
        <f t="shared" si="1"/>
        <v>6.36</v>
      </c>
      <c r="G24" s="75">
        <v>0.85</v>
      </c>
      <c r="H24" s="75">
        <f t="shared" si="2"/>
        <v>10.2</v>
      </c>
    </row>
    <row r="25" spans="1:8" ht="12.75">
      <c r="A25" s="75">
        <v>0.2</v>
      </c>
      <c r="B25" s="75">
        <f t="shared" si="0"/>
        <v>2.4000000000000004</v>
      </c>
      <c r="C25" s="76"/>
      <c r="D25" s="75">
        <v>0.54</v>
      </c>
      <c r="E25" s="75">
        <f t="shared" si="1"/>
        <v>6.48</v>
      </c>
      <c r="G25" s="75">
        <v>0.86</v>
      </c>
      <c r="H25" s="75">
        <f t="shared" si="2"/>
        <v>10.32</v>
      </c>
    </row>
    <row r="26" spans="1:8" ht="12.75">
      <c r="A26" s="75">
        <v>0.21</v>
      </c>
      <c r="B26" s="75">
        <f t="shared" si="0"/>
        <v>2.52</v>
      </c>
      <c r="C26" s="76"/>
      <c r="D26" s="75">
        <v>0.55</v>
      </c>
      <c r="E26" s="75">
        <f t="shared" si="1"/>
        <v>6.6000000000000005</v>
      </c>
      <c r="G26" s="75">
        <v>0.87</v>
      </c>
      <c r="H26" s="75">
        <f t="shared" si="2"/>
        <v>10.44</v>
      </c>
    </row>
    <row r="27" spans="1:8" ht="12.75">
      <c r="A27" s="75">
        <v>0.22</v>
      </c>
      <c r="B27" s="75">
        <f t="shared" si="0"/>
        <v>2.64</v>
      </c>
      <c r="C27" s="76"/>
      <c r="D27" s="75">
        <v>0.56</v>
      </c>
      <c r="E27" s="75">
        <f t="shared" si="1"/>
        <v>6.720000000000001</v>
      </c>
      <c r="G27" s="75">
        <v>0.88</v>
      </c>
      <c r="H27" s="75">
        <f t="shared" si="2"/>
        <v>10.56</v>
      </c>
    </row>
    <row r="28" spans="1:8" ht="12.75">
      <c r="A28" s="75">
        <v>0.23</v>
      </c>
      <c r="B28" s="75">
        <f t="shared" si="0"/>
        <v>2.7600000000000002</v>
      </c>
      <c r="C28" s="76"/>
      <c r="D28" s="75">
        <v>0.57</v>
      </c>
      <c r="E28" s="75">
        <f t="shared" si="1"/>
        <v>6.84</v>
      </c>
      <c r="G28" s="75">
        <v>0.89</v>
      </c>
      <c r="H28" s="75">
        <f t="shared" si="2"/>
        <v>10.68</v>
      </c>
    </row>
    <row r="29" spans="1:8" ht="12.75">
      <c r="A29" s="75">
        <v>0.24</v>
      </c>
      <c r="B29" s="75">
        <f t="shared" si="0"/>
        <v>2.88</v>
      </c>
      <c r="C29" s="76"/>
      <c r="D29" s="75">
        <v>0.58</v>
      </c>
      <c r="E29" s="75">
        <f t="shared" si="1"/>
        <v>6.959999999999999</v>
      </c>
      <c r="G29" s="75">
        <v>0.9</v>
      </c>
      <c r="H29" s="75">
        <f t="shared" si="2"/>
        <v>10.8</v>
      </c>
    </row>
    <row r="30" spans="1:8" ht="12.75">
      <c r="A30" s="77">
        <v>0.25</v>
      </c>
      <c r="B30" s="77">
        <f t="shared" si="0"/>
        <v>3</v>
      </c>
      <c r="C30" s="76"/>
      <c r="D30" s="75">
        <v>0.59</v>
      </c>
      <c r="E30" s="75">
        <f t="shared" si="1"/>
        <v>7.08</v>
      </c>
      <c r="G30" s="75">
        <v>0.91</v>
      </c>
      <c r="H30" s="75">
        <f t="shared" si="2"/>
        <v>10.92</v>
      </c>
    </row>
    <row r="31" spans="1:8" ht="12.75">
      <c r="A31" s="75">
        <v>0.26</v>
      </c>
      <c r="B31" s="75">
        <f t="shared" si="0"/>
        <v>3.12</v>
      </c>
      <c r="C31" s="76"/>
      <c r="D31" s="78">
        <v>0.6</v>
      </c>
      <c r="E31" s="78">
        <f t="shared" si="1"/>
        <v>7.199999999999999</v>
      </c>
      <c r="G31" s="75">
        <v>0.92</v>
      </c>
      <c r="H31" s="75">
        <f t="shared" si="2"/>
        <v>11.040000000000001</v>
      </c>
    </row>
    <row r="32" spans="1:8" ht="12.75">
      <c r="A32" s="75">
        <v>0.27</v>
      </c>
      <c r="B32" s="75">
        <f t="shared" si="0"/>
        <v>3.24</v>
      </c>
      <c r="C32" s="76"/>
      <c r="D32" s="75">
        <v>0.61</v>
      </c>
      <c r="E32" s="75">
        <f t="shared" si="1"/>
        <v>7.32</v>
      </c>
      <c r="G32" s="75">
        <v>0.93</v>
      </c>
      <c r="H32" s="75">
        <f t="shared" si="2"/>
        <v>11.16</v>
      </c>
    </row>
    <row r="33" spans="1:8" ht="12.75">
      <c r="A33" s="75">
        <v>0.28</v>
      </c>
      <c r="B33" s="75">
        <f t="shared" si="0"/>
        <v>3.3600000000000003</v>
      </c>
      <c r="C33" s="76"/>
      <c r="D33" s="75">
        <v>0.62</v>
      </c>
      <c r="E33" s="75">
        <f t="shared" si="1"/>
        <v>7.4399999999999995</v>
      </c>
      <c r="G33" s="75">
        <v>0.94</v>
      </c>
      <c r="H33" s="75">
        <f t="shared" si="2"/>
        <v>11.28</v>
      </c>
    </row>
    <row r="34" spans="1:8" ht="12.75">
      <c r="A34" s="75">
        <v>0.29</v>
      </c>
      <c r="B34" s="75">
        <f t="shared" si="0"/>
        <v>3.4799999999999995</v>
      </c>
      <c r="C34" s="76"/>
      <c r="D34" s="75">
        <v>0.63</v>
      </c>
      <c r="E34" s="75">
        <f t="shared" si="1"/>
        <v>7.5600000000000005</v>
      </c>
      <c r="G34" s="75">
        <v>0.95</v>
      </c>
      <c r="H34" s="75">
        <f t="shared" si="2"/>
        <v>11.399999999999999</v>
      </c>
    </row>
    <row r="35" spans="1:8" ht="12.75">
      <c r="A35" s="75">
        <v>0.3</v>
      </c>
      <c r="B35" s="75">
        <f t="shared" si="0"/>
        <v>3.5999999999999996</v>
      </c>
      <c r="C35" s="76"/>
      <c r="D35" s="75">
        <v>0.64</v>
      </c>
      <c r="E35" s="75">
        <f t="shared" si="1"/>
        <v>7.68</v>
      </c>
      <c r="G35" s="75">
        <v>0.96</v>
      </c>
      <c r="H35" s="75">
        <f t="shared" si="2"/>
        <v>11.52</v>
      </c>
    </row>
    <row r="36" spans="1:8" ht="12.75">
      <c r="A36" s="75">
        <v>0.31</v>
      </c>
      <c r="B36" s="75">
        <f t="shared" si="0"/>
        <v>3.7199999999999998</v>
      </c>
      <c r="C36" s="76"/>
      <c r="D36" s="75">
        <v>0.65</v>
      </c>
      <c r="E36" s="75">
        <f t="shared" si="1"/>
        <v>7.800000000000001</v>
      </c>
      <c r="G36" s="75">
        <v>0.97</v>
      </c>
      <c r="H36" s="75">
        <f t="shared" si="2"/>
        <v>11.64</v>
      </c>
    </row>
    <row r="37" spans="1:8" ht="12.75">
      <c r="A37" s="79">
        <v>0.32</v>
      </c>
      <c r="B37" s="75">
        <f t="shared" si="0"/>
        <v>3.84</v>
      </c>
      <c r="C37" s="80"/>
      <c r="D37" s="75">
        <v>0.64</v>
      </c>
      <c r="E37" s="75">
        <f t="shared" si="1"/>
        <v>7.68</v>
      </c>
      <c r="G37" s="75">
        <v>0.98</v>
      </c>
      <c r="H37" s="75">
        <f t="shared" si="2"/>
        <v>11.76</v>
      </c>
    </row>
    <row r="38" spans="1:8" ht="12.75">
      <c r="A38" s="75">
        <v>0.33</v>
      </c>
      <c r="B38" s="75">
        <f>(A38*12)</f>
        <v>3.96</v>
      </c>
      <c r="C38" s="80"/>
      <c r="D38" s="75">
        <v>0.65</v>
      </c>
      <c r="E38" s="75">
        <f t="shared" si="1"/>
        <v>7.800000000000001</v>
      </c>
      <c r="G38" s="75">
        <v>0.99</v>
      </c>
      <c r="H38" s="75">
        <f t="shared" si="2"/>
        <v>11.879999999999999</v>
      </c>
    </row>
    <row r="39" spans="1:8" ht="12.75">
      <c r="A39" s="75">
        <v>0.34</v>
      </c>
      <c r="B39" s="75">
        <f>(A39*12)</f>
        <v>4.08</v>
      </c>
      <c r="C39" s="80"/>
      <c r="D39" s="75">
        <v>0.66</v>
      </c>
      <c r="E39" s="75">
        <f t="shared" si="1"/>
        <v>7.92</v>
      </c>
      <c r="G39" s="77">
        <v>1</v>
      </c>
      <c r="H39" s="77">
        <f t="shared" si="2"/>
        <v>12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4"/>
  <sheetViews>
    <sheetView zoomScale="110" zoomScaleNormal="110" zoomScalePageLayoutView="0" workbookViewId="0" topLeftCell="A1">
      <selection activeCell="B1" sqref="B1"/>
    </sheetView>
  </sheetViews>
  <sheetFormatPr defaultColWidth="8.75390625" defaultRowHeight="12.75"/>
  <cols>
    <col min="1" max="1" width="77.125" style="0" customWidth="1"/>
  </cols>
  <sheetData>
    <row r="1" ht="33.75" customHeight="1">
      <c r="A1" s="65" t="s">
        <v>107</v>
      </c>
    </row>
    <row r="2" ht="30.75">
      <c r="A2" s="149" t="s">
        <v>117</v>
      </c>
    </row>
    <row r="5" ht="33.75" customHeight="1">
      <c r="A5" s="151" t="s">
        <v>118</v>
      </c>
    </row>
    <row r="6" ht="16.5" thickBot="1">
      <c r="A6" s="81" t="s">
        <v>108</v>
      </c>
    </row>
    <row r="9" ht="33.75" customHeight="1">
      <c r="A9" s="152" t="s">
        <v>118</v>
      </c>
    </row>
    <row r="10" ht="15.75">
      <c r="A10" s="150" t="s">
        <v>109</v>
      </c>
    </row>
    <row r="13" ht="33.75" customHeight="1">
      <c r="A13" s="153" t="s">
        <v>119</v>
      </c>
    </row>
    <row r="14" ht="15.75">
      <c r="A14" s="154" t="s">
        <v>116</v>
      </c>
    </row>
  </sheetData>
  <sheetProtection/>
  <hyperlinks>
    <hyperlink ref="A1" r:id="rId1" display="http://www.udel.edu/research/preparing/proposalguide.html&#10;"/>
    <hyperlink ref="A5" r:id="rId2" display="http://www.udel.edu/research/preparing/faq.html&#10;"/>
    <hyperlink ref="A9" r:id="rId3" display="http://www.udel.edu/research/preparing/faq.html&#10;"/>
    <hyperlink ref="A13" r:id="rId4" display="http://www.udel.edu/genacct/help.html&#10;"/>
  </hyperlink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4"/>
  <sheetViews>
    <sheetView zoomScalePageLayoutView="0" workbookViewId="0" topLeftCell="A1">
      <selection activeCell="E7" sqref="E7"/>
    </sheetView>
  </sheetViews>
  <sheetFormatPr defaultColWidth="11.375" defaultRowHeight="12.75"/>
  <cols>
    <col min="1" max="1" width="26.375" style="45" customWidth="1"/>
    <col min="2" max="2" width="11.375" style="45" customWidth="1"/>
    <col min="3" max="3" width="9.625" style="45" customWidth="1"/>
    <col min="4" max="4" width="17.875" style="45" bestFit="1" customWidth="1"/>
    <col min="5" max="5" width="17.875" style="45" customWidth="1"/>
    <col min="6" max="6" width="9.375" style="45" bestFit="1" customWidth="1"/>
    <col min="7" max="7" width="9.375" style="45" customWidth="1"/>
    <col min="8" max="8" width="10.25390625" style="45" bestFit="1" customWidth="1"/>
    <col min="9" max="9" width="11.25390625" style="45" bestFit="1" customWidth="1"/>
    <col min="10" max="10" width="31.625" style="45" bestFit="1" customWidth="1"/>
    <col min="11" max="11" width="9.75390625" style="45" bestFit="1" customWidth="1"/>
    <col min="12" max="16384" width="11.375" style="45" customWidth="1"/>
  </cols>
  <sheetData>
    <row r="1" spans="1:11" ht="15">
      <c r="A1" s="262" t="s">
        <v>112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4" s="66" customFormat="1" ht="12.75">
      <c r="A2" s="143" t="s">
        <v>111</v>
      </c>
      <c r="B2" s="144"/>
      <c r="C2" s="144"/>
      <c r="D2" s="144"/>
    </row>
    <row r="3" spans="1:4" s="66" customFormat="1" ht="12.75">
      <c r="A3" s="143" t="s">
        <v>114</v>
      </c>
      <c r="B3" s="144"/>
      <c r="C3" s="144"/>
      <c r="D3" s="144"/>
    </row>
    <row r="4" spans="1:4" s="66" customFormat="1" ht="12.75">
      <c r="A4" s="143" t="s">
        <v>120</v>
      </c>
      <c r="B4" s="144"/>
      <c r="C4" s="144"/>
      <c r="D4" s="144"/>
    </row>
    <row r="5" spans="1:11" s="66" customFormat="1" ht="25.5">
      <c r="A5" s="121" t="s">
        <v>65</v>
      </c>
      <c r="B5" s="84"/>
      <c r="C5" s="85" t="s">
        <v>94</v>
      </c>
      <c r="D5" s="86" t="s">
        <v>91</v>
      </c>
      <c r="E5" s="86" t="s">
        <v>96</v>
      </c>
      <c r="F5" s="86" t="s">
        <v>66</v>
      </c>
      <c r="G5" s="86" t="s">
        <v>97</v>
      </c>
      <c r="H5" s="86" t="s">
        <v>93</v>
      </c>
      <c r="I5" s="86" t="s">
        <v>68</v>
      </c>
      <c r="J5" s="86" t="s">
        <v>69</v>
      </c>
      <c r="K5" s="126"/>
    </row>
    <row r="6" spans="1:11" ht="12.75">
      <c r="A6" s="145" t="s">
        <v>115</v>
      </c>
      <c r="B6" s="89" t="s">
        <v>70</v>
      </c>
      <c r="C6" s="90">
        <v>0.05</v>
      </c>
      <c r="D6" s="91"/>
      <c r="E6" s="92">
        <v>0.359</v>
      </c>
      <c r="F6" s="91">
        <f>D6*E6</f>
        <v>0</v>
      </c>
      <c r="G6" s="92">
        <v>0.56</v>
      </c>
      <c r="H6" s="91">
        <f>SUM(D6+F6)*53%</f>
        <v>0</v>
      </c>
      <c r="I6" s="91">
        <f>H6+D6+F6</f>
        <v>0</v>
      </c>
      <c r="J6" s="89"/>
      <c r="K6" s="93"/>
    </row>
    <row r="7" spans="1:11" ht="12.75">
      <c r="A7" s="88"/>
      <c r="B7" s="89" t="s">
        <v>71</v>
      </c>
      <c r="C7" s="90">
        <v>0.05</v>
      </c>
      <c r="D7" s="91"/>
      <c r="E7" s="92">
        <f>E6</f>
        <v>0.359</v>
      </c>
      <c r="F7" s="91">
        <f>D7*E7</f>
        <v>0</v>
      </c>
      <c r="G7" s="92">
        <v>0.56</v>
      </c>
      <c r="H7" s="91">
        <f>SUM(D7+F7)*53%</f>
        <v>0</v>
      </c>
      <c r="I7" s="91">
        <f>H7+D7+F7</f>
        <v>0</v>
      </c>
      <c r="J7" s="89"/>
      <c r="K7" s="93"/>
    </row>
    <row r="8" spans="1:11" ht="12.75">
      <c r="A8" s="88"/>
      <c r="B8" s="89" t="s">
        <v>72</v>
      </c>
      <c r="C8" s="90">
        <v>0.05</v>
      </c>
      <c r="D8" s="91"/>
      <c r="E8" s="92">
        <f>E6</f>
        <v>0.359</v>
      </c>
      <c r="F8" s="91">
        <f>D8*E8</f>
        <v>0</v>
      </c>
      <c r="G8" s="92">
        <v>0.56</v>
      </c>
      <c r="H8" s="91">
        <f>SUM(D8+F8)*53%</f>
        <v>0</v>
      </c>
      <c r="I8" s="91">
        <f>H8+D8+F8</f>
        <v>0</v>
      </c>
      <c r="J8" s="89"/>
      <c r="K8" s="93"/>
    </row>
    <row r="9" spans="1:11" ht="12.75">
      <c r="A9" s="88"/>
      <c r="B9" s="94" t="s">
        <v>73</v>
      </c>
      <c r="C9" s="95"/>
      <c r="D9" s="96">
        <f>SUM(D6:D8)</f>
        <v>0</v>
      </c>
      <c r="E9" s="96"/>
      <c r="F9" s="96">
        <f>SUM(F6:F8)</f>
        <v>0</v>
      </c>
      <c r="G9" s="96"/>
      <c r="H9" s="96">
        <f>SUM(H6:H8)</f>
        <v>0</v>
      </c>
      <c r="I9" s="96">
        <f>SUM(I6:I8)</f>
        <v>0</v>
      </c>
      <c r="J9" s="97" t="s">
        <v>42</v>
      </c>
      <c r="K9" s="93"/>
    </row>
    <row r="10" spans="1:11" ht="6" customHeight="1">
      <c r="A10" s="88"/>
      <c r="B10" s="95"/>
      <c r="C10" s="95"/>
      <c r="D10" s="96"/>
      <c r="E10" s="96"/>
      <c r="F10" s="96"/>
      <c r="G10" s="96"/>
      <c r="H10" s="96"/>
      <c r="I10" s="96"/>
      <c r="J10" s="95"/>
      <c r="K10" s="93"/>
    </row>
    <row r="11" spans="1:11" s="66" customFormat="1" ht="12.75">
      <c r="A11" s="108" t="s">
        <v>74</v>
      </c>
      <c r="B11" s="95"/>
      <c r="C11" s="95"/>
      <c r="D11" s="103" t="s">
        <v>92</v>
      </c>
      <c r="E11" s="103"/>
      <c r="F11" s="103" t="s">
        <v>66</v>
      </c>
      <c r="G11" s="103"/>
      <c r="H11" s="103" t="s">
        <v>67</v>
      </c>
      <c r="I11" s="103" t="s">
        <v>68</v>
      </c>
      <c r="J11" s="127"/>
      <c r="K11" s="128"/>
    </row>
    <row r="12" spans="1:11" ht="12.75">
      <c r="A12" s="145" t="s">
        <v>115</v>
      </c>
      <c r="B12" s="89" t="s">
        <v>70</v>
      </c>
      <c r="C12" s="90">
        <v>0.02</v>
      </c>
      <c r="D12" s="91"/>
      <c r="E12" s="92">
        <f>E6</f>
        <v>0.359</v>
      </c>
      <c r="F12" s="91">
        <f>D12*E12</f>
        <v>0</v>
      </c>
      <c r="G12" s="92">
        <v>0.56</v>
      </c>
      <c r="H12" s="91">
        <f>SUM(D12+F12)*53%</f>
        <v>0</v>
      </c>
      <c r="I12" s="91">
        <f>H12+D12+F12</f>
        <v>0</v>
      </c>
      <c r="J12" s="89"/>
      <c r="K12" s="93"/>
    </row>
    <row r="13" spans="1:11" ht="12.75">
      <c r="A13" s="88"/>
      <c r="B13" s="89" t="s">
        <v>71</v>
      </c>
      <c r="C13" s="90">
        <v>0.02</v>
      </c>
      <c r="D13" s="91"/>
      <c r="E13" s="92">
        <f>E6</f>
        <v>0.359</v>
      </c>
      <c r="F13" s="91">
        <f>D13*E13</f>
        <v>0</v>
      </c>
      <c r="G13" s="92">
        <v>0.56</v>
      </c>
      <c r="H13" s="91">
        <f>SUM(D13+F13)*53%</f>
        <v>0</v>
      </c>
      <c r="I13" s="91">
        <f>H13+D13+F13</f>
        <v>0</v>
      </c>
      <c r="J13" s="89"/>
      <c r="K13" s="93"/>
    </row>
    <row r="14" spans="1:11" ht="12.75">
      <c r="A14" s="88"/>
      <c r="B14" s="89" t="s">
        <v>72</v>
      </c>
      <c r="C14" s="90">
        <v>0.02</v>
      </c>
      <c r="D14" s="91"/>
      <c r="E14" s="92">
        <f>E6</f>
        <v>0.359</v>
      </c>
      <c r="F14" s="91">
        <f>D14*E14</f>
        <v>0</v>
      </c>
      <c r="G14" s="92">
        <v>0.56</v>
      </c>
      <c r="H14" s="91">
        <f>SUM(D14+F14)*53%</f>
        <v>0</v>
      </c>
      <c r="I14" s="91">
        <f>H14+D14+F14</f>
        <v>0</v>
      </c>
      <c r="J14" s="89"/>
      <c r="K14" s="93"/>
    </row>
    <row r="15" spans="1:11" ht="12.75">
      <c r="A15" s="88"/>
      <c r="B15" s="94" t="s">
        <v>73</v>
      </c>
      <c r="C15" s="95"/>
      <c r="D15" s="96">
        <f>SUM(D12:D14)</f>
        <v>0</v>
      </c>
      <c r="E15" s="96"/>
      <c r="F15" s="96">
        <f>SUM(F12:F14)</f>
        <v>0</v>
      </c>
      <c r="G15" s="96"/>
      <c r="H15" s="96">
        <f>SUM(H12:H14)</f>
        <v>0</v>
      </c>
      <c r="I15" s="96">
        <f>SUM(I12:I14)</f>
        <v>0</v>
      </c>
      <c r="J15" s="97" t="s">
        <v>42</v>
      </c>
      <c r="K15" s="93"/>
    </row>
    <row r="16" spans="1:11" ht="4.5" customHeight="1">
      <c r="A16" s="98"/>
      <c r="B16" s="99"/>
      <c r="C16" s="99"/>
      <c r="D16" s="100"/>
      <c r="E16" s="100"/>
      <c r="F16" s="100"/>
      <c r="G16" s="100"/>
      <c r="H16" s="100"/>
      <c r="I16" s="100"/>
      <c r="J16" s="104"/>
      <c r="K16" s="101"/>
    </row>
    <row r="17" spans="1:11" s="66" customFormat="1" ht="25.5">
      <c r="A17" s="129"/>
      <c r="B17" s="127"/>
      <c r="C17" s="105" t="s">
        <v>95</v>
      </c>
      <c r="D17" s="106" t="s">
        <v>98</v>
      </c>
      <c r="E17" s="91"/>
      <c r="F17" s="91"/>
      <c r="G17" s="91"/>
      <c r="H17" s="91"/>
      <c r="I17" s="91"/>
      <c r="J17" s="127"/>
      <c r="K17" s="128"/>
    </row>
    <row r="18" spans="1:11" ht="12.75">
      <c r="A18" s="102" t="s">
        <v>113</v>
      </c>
      <c r="B18" s="89" t="s">
        <v>70</v>
      </c>
      <c r="C18" s="89"/>
      <c r="D18" s="91"/>
      <c r="E18" s="91"/>
      <c r="F18" s="91"/>
      <c r="G18" s="91"/>
      <c r="H18" s="91"/>
      <c r="I18" s="91">
        <f>D18</f>
        <v>0</v>
      </c>
      <c r="J18" s="89"/>
      <c r="K18" s="93"/>
    </row>
    <row r="19" spans="1:11" ht="12.75">
      <c r="A19" s="102" t="s">
        <v>113</v>
      </c>
      <c r="B19" s="89" t="s">
        <v>71</v>
      </c>
      <c r="C19" s="90">
        <v>0.04</v>
      </c>
      <c r="D19" s="91">
        <f>D18*(1+C19)</f>
        <v>0</v>
      </c>
      <c r="E19" s="91"/>
      <c r="F19" s="91"/>
      <c r="G19" s="91"/>
      <c r="H19" s="91"/>
      <c r="I19" s="91">
        <f>D19</f>
        <v>0</v>
      </c>
      <c r="J19" s="89"/>
      <c r="K19" s="93"/>
    </row>
    <row r="20" spans="1:13" ht="12.75">
      <c r="A20" s="102" t="s">
        <v>113</v>
      </c>
      <c r="B20" s="97" t="s">
        <v>72</v>
      </c>
      <c r="C20" s="90">
        <v>0.04</v>
      </c>
      <c r="D20" s="91">
        <f>D19*(1+C20)</f>
        <v>0</v>
      </c>
      <c r="E20" s="91"/>
      <c r="F20" s="91"/>
      <c r="G20" s="91"/>
      <c r="H20" s="91"/>
      <c r="I20" s="91">
        <f>D20</f>
        <v>0</v>
      </c>
      <c r="J20" s="89"/>
      <c r="K20" s="93"/>
      <c r="M20" s="45" t="s">
        <v>42</v>
      </c>
    </row>
    <row r="21" spans="1:11" ht="12.75">
      <c r="A21" s="88"/>
      <c r="B21" s="94" t="s">
        <v>73</v>
      </c>
      <c r="C21" s="95"/>
      <c r="D21" s="96">
        <f>SUM(D18:D20)</f>
        <v>0</v>
      </c>
      <c r="E21" s="96"/>
      <c r="F21" s="96"/>
      <c r="G21" s="96"/>
      <c r="H21" s="96"/>
      <c r="I21" s="96">
        <f>SUM(I18:I20)</f>
        <v>0</v>
      </c>
      <c r="J21" s="97" t="s">
        <v>42</v>
      </c>
      <c r="K21" s="93"/>
    </row>
    <row r="22" spans="1:11" ht="4.5" customHeight="1">
      <c r="A22" s="98"/>
      <c r="B22" s="107"/>
      <c r="C22" s="107"/>
      <c r="D22" s="107"/>
      <c r="E22" s="107"/>
      <c r="F22" s="107"/>
      <c r="G22" s="107"/>
      <c r="H22" s="107"/>
      <c r="I22" s="107"/>
      <c r="J22" s="107"/>
      <c r="K22" s="101"/>
    </row>
    <row r="23" spans="1:11" s="66" customFormat="1" ht="12.75">
      <c r="A23" s="108" t="s">
        <v>75</v>
      </c>
      <c r="B23" s="127"/>
      <c r="C23" s="127"/>
      <c r="D23" s="109" t="s">
        <v>100</v>
      </c>
      <c r="E23" s="127"/>
      <c r="F23" s="127"/>
      <c r="G23" s="127"/>
      <c r="H23" s="127"/>
      <c r="I23" s="127"/>
      <c r="J23" s="127"/>
      <c r="K23" s="110" t="s">
        <v>101</v>
      </c>
    </row>
    <row r="24" spans="1:11" ht="12.75">
      <c r="A24" s="88" t="s">
        <v>99</v>
      </c>
      <c r="B24" s="89" t="s">
        <v>70</v>
      </c>
      <c r="C24" s="89"/>
      <c r="D24" s="89"/>
      <c r="E24" s="127"/>
      <c r="F24" s="89"/>
      <c r="G24" s="89"/>
      <c r="H24" s="89"/>
      <c r="I24" s="111">
        <f>D24</f>
        <v>0</v>
      </c>
      <c r="J24" s="97"/>
      <c r="K24" s="112">
        <v>5000</v>
      </c>
    </row>
    <row r="25" spans="1:11" ht="12.75">
      <c r="A25" s="88" t="s">
        <v>76</v>
      </c>
      <c r="B25" s="89" t="s">
        <v>70</v>
      </c>
      <c r="C25" s="89"/>
      <c r="D25" s="89"/>
      <c r="E25" s="89"/>
      <c r="F25" s="89"/>
      <c r="G25" s="89"/>
      <c r="H25" s="89"/>
      <c r="I25" s="113">
        <f>D25</f>
        <v>0</v>
      </c>
      <c r="J25" s="97"/>
      <c r="K25" s="112">
        <v>10000</v>
      </c>
    </row>
    <row r="26" spans="1:11" ht="12.75">
      <c r="A26" s="88" t="s">
        <v>77</v>
      </c>
      <c r="B26" s="89" t="s">
        <v>70</v>
      </c>
      <c r="C26" s="89"/>
      <c r="D26" s="89"/>
      <c r="E26" s="89"/>
      <c r="F26" s="89"/>
      <c r="G26" s="89"/>
      <c r="H26" s="89"/>
      <c r="I26" s="113">
        <f>D26</f>
        <v>0</v>
      </c>
      <c r="J26" s="97"/>
      <c r="K26" s="112">
        <v>15000</v>
      </c>
    </row>
    <row r="27" spans="1:11" ht="12.75">
      <c r="A27" s="114" t="s">
        <v>103</v>
      </c>
      <c r="B27" s="115"/>
      <c r="C27" s="89"/>
      <c r="D27" s="89"/>
      <c r="E27" s="89"/>
      <c r="F27" s="89"/>
      <c r="G27" s="89"/>
      <c r="H27" s="89"/>
      <c r="I27" s="116">
        <f>SUM(I24:I26)</f>
        <v>0</v>
      </c>
      <c r="J27" s="97"/>
      <c r="K27" s="93"/>
    </row>
    <row r="28" spans="1:11" ht="4.5" customHeight="1">
      <c r="A28" s="98"/>
      <c r="B28" s="107"/>
      <c r="C28" s="107"/>
      <c r="D28" s="107" t="s">
        <v>42</v>
      </c>
      <c r="E28" s="107"/>
      <c r="F28" s="107"/>
      <c r="G28" s="107"/>
      <c r="H28" s="107"/>
      <c r="I28" s="117"/>
      <c r="J28" s="107"/>
      <c r="K28" s="101"/>
    </row>
    <row r="29" spans="1:11" ht="18.75" customHeight="1">
      <c r="A29" s="118" t="s">
        <v>78</v>
      </c>
      <c r="B29" s="119"/>
      <c r="C29" s="119"/>
      <c r="D29" s="120">
        <f>SUM(D9+D15+D21)</f>
        <v>0</v>
      </c>
      <c r="E29" s="120"/>
      <c r="F29" s="120">
        <f>SUM(F9+F15+F21)</f>
        <v>0</v>
      </c>
      <c r="G29" s="120"/>
      <c r="H29" s="120">
        <f>SUM(H9+H15+H21)</f>
        <v>0</v>
      </c>
      <c r="I29" s="120">
        <f>SUM(I9+I15+I21+I27)</f>
        <v>0</v>
      </c>
      <c r="J29" s="119"/>
      <c r="K29" s="93"/>
    </row>
    <row r="30" spans="1:11" s="70" customFormat="1" ht="6" customHeight="1">
      <c r="A30" s="130"/>
      <c r="B30" s="131"/>
      <c r="C30" s="131"/>
      <c r="D30" s="131"/>
      <c r="E30" s="131"/>
      <c r="F30" s="131"/>
      <c r="G30" s="131"/>
      <c r="H30" s="131"/>
      <c r="I30" s="132" t="s">
        <v>42</v>
      </c>
      <c r="J30" s="131"/>
      <c r="K30" s="133"/>
    </row>
    <row r="31" spans="1:11" s="70" customFormat="1" ht="4.5" customHeight="1">
      <c r="A31" s="134"/>
      <c r="B31" s="134"/>
      <c r="C31" s="134"/>
      <c r="D31" s="134"/>
      <c r="E31" s="134"/>
      <c r="F31" s="134"/>
      <c r="G31" s="134"/>
      <c r="H31" s="134"/>
      <c r="I31" s="135"/>
      <c r="J31" s="134"/>
      <c r="K31" s="134"/>
    </row>
    <row r="32" spans="1:11" ht="12.75">
      <c r="A32" s="121" t="s">
        <v>79</v>
      </c>
      <c r="B32" s="122" t="s">
        <v>42</v>
      </c>
      <c r="C32" s="122"/>
      <c r="D32" s="122"/>
      <c r="E32" s="122"/>
      <c r="F32" s="122"/>
      <c r="G32" s="122"/>
      <c r="H32" s="122"/>
      <c r="I32" s="122" t="s">
        <v>80</v>
      </c>
      <c r="J32" s="122"/>
      <c r="K32" s="87"/>
    </row>
    <row r="33" spans="1:11" ht="12.75">
      <c r="A33" s="145" t="s">
        <v>115</v>
      </c>
      <c r="B33" s="89" t="s">
        <v>70</v>
      </c>
      <c r="C33" s="89"/>
      <c r="D33" s="91"/>
      <c r="E33" s="91"/>
      <c r="F33" s="91"/>
      <c r="G33" s="91"/>
      <c r="H33" s="91"/>
      <c r="I33" s="91">
        <f>D33</f>
        <v>0</v>
      </c>
      <c r="J33" s="97" t="s">
        <v>42</v>
      </c>
      <c r="K33" s="93"/>
    </row>
    <row r="34" spans="1:11" ht="12.75">
      <c r="A34" s="146"/>
      <c r="B34" s="89" t="s">
        <v>81</v>
      </c>
      <c r="C34" s="89"/>
      <c r="D34" s="91"/>
      <c r="E34" s="123"/>
      <c r="F34" s="91"/>
      <c r="G34" s="91"/>
      <c r="H34" s="91"/>
      <c r="I34" s="91">
        <f>D34</f>
        <v>0</v>
      </c>
      <c r="J34" s="89"/>
      <c r="K34" s="93"/>
    </row>
    <row r="35" spans="1:11" ht="12.75">
      <c r="A35" s="146"/>
      <c r="B35" s="89" t="s">
        <v>72</v>
      </c>
      <c r="C35" s="89"/>
      <c r="D35" s="91"/>
      <c r="E35" s="91"/>
      <c r="F35" s="91"/>
      <c r="G35" s="91"/>
      <c r="H35" s="91"/>
      <c r="I35" s="91">
        <f>D35</f>
        <v>0</v>
      </c>
      <c r="J35" s="89"/>
      <c r="K35" s="93"/>
    </row>
    <row r="36" spans="1:11" ht="12.75">
      <c r="A36" s="114" t="s">
        <v>73</v>
      </c>
      <c r="B36" s="89"/>
      <c r="C36" s="89"/>
      <c r="D36" s="91"/>
      <c r="E36" s="91"/>
      <c r="F36" s="91"/>
      <c r="G36" s="91"/>
      <c r="H36" s="91"/>
      <c r="I36" s="106">
        <f>SUM(I33:I35)</f>
        <v>0</v>
      </c>
      <c r="J36" s="89"/>
      <c r="K36" s="93"/>
    </row>
    <row r="37" spans="1:11" ht="4.5" customHeight="1">
      <c r="A37" s="98"/>
      <c r="B37" s="107"/>
      <c r="C37" s="107"/>
      <c r="D37" s="139"/>
      <c r="E37" s="139"/>
      <c r="F37" s="139"/>
      <c r="G37" s="139"/>
      <c r="H37" s="139"/>
      <c r="I37" s="139"/>
      <c r="J37" s="107"/>
      <c r="K37" s="101"/>
    </row>
    <row r="38" spans="1:11" ht="12.75">
      <c r="A38" s="145" t="s">
        <v>115</v>
      </c>
      <c r="B38" s="89" t="s">
        <v>82</v>
      </c>
      <c r="C38" s="89"/>
      <c r="D38" s="91"/>
      <c r="E38" s="91"/>
      <c r="F38" s="91"/>
      <c r="G38" s="91"/>
      <c r="H38" s="91"/>
      <c r="I38" s="91">
        <f>D38</f>
        <v>0</v>
      </c>
      <c r="J38" s="97" t="s">
        <v>42</v>
      </c>
      <c r="K38" s="93"/>
    </row>
    <row r="39" spans="1:11" ht="12.75">
      <c r="A39" s="147"/>
      <c r="B39" s="89" t="s">
        <v>83</v>
      </c>
      <c r="C39" s="89"/>
      <c r="D39" s="91"/>
      <c r="E39" s="91"/>
      <c r="F39" s="91"/>
      <c r="G39" s="91"/>
      <c r="H39" s="91"/>
      <c r="I39" s="91">
        <f>D39</f>
        <v>0</v>
      </c>
      <c r="J39" s="89"/>
      <c r="K39" s="93"/>
    </row>
    <row r="40" spans="1:11" ht="12.75">
      <c r="A40" s="147"/>
      <c r="B40" s="89" t="s">
        <v>72</v>
      </c>
      <c r="C40" s="89"/>
      <c r="D40" s="91"/>
      <c r="E40" s="91"/>
      <c r="F40" s="91"/>
      <c r="G40" s="91"/>
      <c r="H40" s="91"/>
      <c r="I40" s="91">
        <f>D40</f>
        <v>0</v>
      </c>
      <c r="J40" s="89"/>
      <c r="K40" s="93"/>
    </row>
    <row r="41" spans="1:11" ht="12.75">
      <c r="A41" s="114" t="s">
        <v>73</v>
      </c>
      <c r="B41" s="89"/>
      <c r="C41" s="89"/>
      <c r="D41" s="91"/>
      <c r="E41" s="91"/>
      <c r="F41" s="91"/>
      <c r="G41" s="91"/>
      <c r="H41" s="91"/>
      <c r="I41" s="106">
        <f>SUM(I38:I40)</f>
        <v>0</v>
      </c>
      <c r="J41" s="89"/>
      <c r="K41" s="93"/>
    </row>
    <row r="42" spans="1:11" ht="4.5" customHeight="1">
      <c r="A42" s="98"/>
      <c r="B42" s="107"/>
      <c r="C42" s="107"/>
      <c r="D42" s="139"/>
      <c r="E42" s="139"/>
      <c r="F42" s="139"/>
      <c r="G42" s="139"/>
      <c r="H42" s="139"/>
      <c r="I42" s="139"/>
      <c r="J42" s="107"/>
      <c r="K42" s="101"/>
    </row>
    <row r="43" spans="1:11" ht="12.75">
      <c r="A43" s="145" t="s">
        <v>115</v>
      </c>
      <c r="B43" s="89" t="s">
        <v>70</v>
      </c>
      <c r="C43" s="89"/>
      <c r="D43" s="91"/>
      <c r="E43" s="91"/>
      <c r="F43" s="91"/>
      <c r="G43" s="91"/>
      <c r="H43" s="91"/>
      <c r="I43" s="91">
        <f>D43</f>
        <v>0</v>
      </c>
      <c r="J43" s="89" t="s">
        <v>42</v>
      </c>
      <c r="K43" s="93"/>
    </row>
    <row r="44" spans="1:11" ht="12.75">
      <c r="A44" s="148"/>
      <c r="B44" s="89" t="s">
        <v>71</v>
      </c>
      <c r="C44" s="89"/>
      <c r="D44" s="91"/>
      <c r="E44" s="91"/>
      <c r="F44" s="91"/>
      <c r="G44" s="91"/>
      <c r="H44" s="91"/>
      <c r="I44" s="91">
        <f>D44</f>
        <v>0</v>
      </c>
      <c r="J44" s="89"/>
      <c r="K44" s="93"/>
    </row>
    <row r="45" spans="1:11" ht="12.75">
      <c r="A45" s="148"/>
      <c r="B45" s="89" t="s">
        <v>72</v>
      </c>
      <c r="C45" s="89"/>
      <c r="D45" s="91"/>
      <c r="E45" s="91"/>
      <c r="F45" s="91"/>
      <c r="G45" s="91"/>
      <c r="H45" s="91"/>
      <c r="I45" s="91">
        <f>D45</f>
        <v>0</v>
      </c>
      <c r="J45" s="89"/>
      <c r="K45" s="93"/>
    </row>
    <row r="46" spans="1:11" ht="12.75">
      <c r="A46" s="114" t="s">
        <v>73</v>
      </c>
      <c r="B46" s="89"/>
      <c r="C46" s="89"/>
      <c r="D46" s="91"/>
      <c r="E46" s="91"/>
      <c r="F46" s="91"/>
      <c r="G46" s="91"/>
      <c r="H46" s="91"/>
      <c r="I46" s="106">
        <f>SUM(I43:I45)</f>
        <v>0</v>
      </c>
      <c r="J46" s="89"/>
      <c r="K46" s="93"/>
    </row>
    <row r="47" spans="1:11" ht="4.5" customHeight="1">
      <c r="A47" s="98"/>
      <c r="B47" s="107"/>
      <c r="C47" s="107"/>
      <c r="D47" s="139"/>
      <c r="E47" s="139"/>
      <c r="F47" s="139"/>
      <c r="G47" s="139"/>
      <c r="H47" s="139"/>
      <c r="I47" s="139"/>
      <c r="J47" s="107"/>
      <c r="K47" s="101"/>
    </row>
    <row r="48" spans="1:11" s="68" customFormat="1" ht="18.75" customHeight="1">
      <c r="A48" s="118" t="s">
        <v>84</v>
      </c>
      <c r="B48" s="140" t="s">
        <v>42</v>
      </c>
      <c r="C48" s="140"/>
      <c r="D48" s="141"/>
      <c r="E48" s="141"/>
      <c r="F48" s="141"/>
      <c r="G48" s="141"/>
      <c r="H48" s="141"/>
      <c r="I48" s="141">
        <f>SUM(I46,I36,I41)</f>
        <v>0</v>
      </c>
      <c r="J48" s="119"/>
      <c r="K48" s="142"/>
    </row>
    <row r="49" spans="1:11" ht="6" customHeigh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8"/>
    </row>
    <row r="50" spans="1:11" s="68" customFormat="1" ht="18" customHeight="1" thickBot="1">
      <c r="A50" s="67" t="s">
        <v>85</v>
      </c>
      <c r="I50" s="69">
        <f>SUM(I48,I29)</f>
        <v>0</v>
      </c>
      <c r="J50" s="124" t="s">
        <v>102</v>
      </c>
      <c r="K50" s="125"/>
    </row>
    <row r="51" spans="10:11" ht="13.5" thickTop="1">
      <c r="J51" s="15"/>
      <c r="K51" s="3">
        <f>K50-I50</f>
        <v>0</v>
      </c>
    </row>
    <row r="52" ht="12.75">
      <c r="J52" s="3"/>
    </row>
    <row r="53" spans="1:9" s="46" customFormat="1" ht="12.75">
      <c r="A53" s="71" t="s">
        <v>86</v>
      </c>
      <c r="B53" s="71"/>
      <c r="C53" s="71"/>
      <c r="D53" s="71"/>
      <c r="E53" s="71"/>
      <c r="F53" s="71"/>
      <c r="G53" s="71"/>
      <c r="H53" s="71"/>
      <c r="I53" s="71"/>
    </row>
    <row r="54" spans="1:10" s="46" customFormat="1" ht="12.75">
      <c r="A54" s="71" t="s">
        <v>87</v>
      </c>
      <c r="B54" s="71"/>
      <c r="C54" s="71"/>
      <c r="D54" s="71"/>
      <c r="E54" s="71"/>
      <c r="F54" s="71"/>
      <c r="G54" s="71"/>
      <c r="H54" s="71"/>
      <c r="I54" s="71"/>
      <c r="J54" s="47"/>
    </row>
  </sheetData>
  <sheetProtection/>
  <mergeCells count="1">
    <mergeCell ref="A1:K1"/>
  </mergeCells>
  <conditionalFormatting sqref="J52 J50:K51">
    <cfRule type="expression" priority="1" dxfId="0" stopIfTrue="1">
      <formula>CellHasFormula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CMET</dc:creator>
  <cp:keywords/>
  <dc:description/>
  <cp:lastModifiedBy>saravind</cp:lastModifiedBy>
  <cp:lastPrinted>2012-09-28T18:44:51Z</cp:lastPrinted>
  <dcterms:created xsi:type="dcterms:W3CDTF">2000-12-22T17:22:01Z</dcterms:created>
  <dcterms:modified xsi:type="dcterms:W3CDTF">2016-08-29T21:16:20Z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