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AM worksheet" sheetId="1" r:id="rId1"/>
    <sheet name="Example" sheetId="2" r:id="rId2"/>
    <sheet name="sheet 3" sheetId="3" r:id="rId3"/>
  </sheets>
  <definedNames>
    <definedName name="_xlnm.Print_Area" localSheetId="0">'LAM worksheet'!$A$1:$J$61</definedName>
    <definedName name="_xlnm.Print_Area" localSheetId="2">'sheet 3'!#REF!</definedName>
  </definedNames>
  <calcPr fullCalcOnLoad="1"/>
</workbook>
</file>

<file path=xl/sharedStrings.xml><?xml version="1.0" encoding="utf-8"?>
<sst xmlns="http://schemas.openxmlformats.org/spreadsheetml/2006/main" count="105" uniqueCount="54">
  <si>
    <t>Program</t>
  </si>
  <si>
    <t>Account</t>
  </si>
  <si>
    <t>Total Salary:</t>
  </si>
  <si>
    <t>Total</t>
  </si>
  <si>
    <t>LAM Worksheet</t>
  </si>
  <si>
    <t>Amount</t>
  </si>
  <si>
    <t>Class</t>
  </si>
  <si>
    <t>Instruction</t>
  </si>
  <si>
    <t>Ninth</t>
  </si>
  <si>
    <t>Accounts to use:</t>
  </si>
  <si>
    <t>% totals</t>
  </si>
  <si>
    <t>Admin Supplement</t>
  </si>
  <si>
    <t>Verify your entry here</t>
  </si>
  <si>
    <t>ninth formula check</t>
  </si>
  <si>
    <t>Name</t>
  </si>
  <si>
    <t>Rank</t>
  </si>
  <si>
    <t>FY/AY</t>
  </si>
  <si>
    <t>EMPLID</t>
  </si>
  <si>
    <t>CLASS</t>
  </si>
  <si>
    <t>2. Workload (by salary segment)</t>
  </si>
  <si>
    <t>1. Salary amounts (by segment)</t>
  </si>
  <si>
    <r>
      <t xml:space="preserve">A. </t>
    </r>
    <r>
      <rPr>
        <sz val="10"/>
        <color indexed="21"/>
        <rFont val="Arial"/>
        <family val="2"/>
      </rPr>
      <t>What is the amount of base salary:</t>
    </r>
  </si>
  <si>
    <r>
      <t xml:space="preserve">B. </t>
    </r>
    <r>
      <rPr>
        <sz val="10"/>
        <color indexed="21"/>
        <rFont val="Arial"/>
        <family val="2"/>
      </rPr>
      <t>How many ninths (not summer salary):</t>
    </r>
  </si>
  <si>
    <t>Salary Segment A</t>
  </si>
  <si>
    <t>Salary Segment B</t>
  </si>
  <si>
    <t>Salary Segment C</t>
  </si>
  <si>
    <r>
      <t>C.</t>
    </r>
    <r>
      <rPr>
        <sz val="10"/>
        <color indexed="21"/>
        <rFont val="Arial"/>
        <family val="2"/>
      </rPr>
      <t xml:space="preserve"> Amount of Administrative Supplement:</t>
    </r>
  </si>
  <si>
    <t>Value based on %wkld</t>
  </si>
  <si>
    <t>Total Per Program</t>
  </si>
  <si>
    <t>Totals</t>
  </si>
  <si>
    <t>Instruction/Internal Service (INSTR1)</t>
  </si>
  <si>
    <t>Departmental Research (INSTR2)</t>
  </si>
  <si>
    <t>Match (RSCH6)</t>
  </si>
  <si>
    <t>Total % Per Program</t>
  </si>
  <si>
    <t>A. Base Salary</t>
  </si>
  <si>
    <t>C. Admin Supp.</t>
  </si>
  <si>
    <t>3. LAM Distribution</t>
  </si>
  <si>
    <t>Enter this in the LAM</t>
  </si>
  <si>
    <t>INSTRUCTIONS: Follow the Steps in order beginning with #1-Salary Amounts. Enter the values for the bold outlined boxes. The gray formula check cells will help you to complete sections #3.</t>
  </si>
  <si>
    <t>Total remaining to distribute in LAM step  #3</t>
  </si>
  <si>
    <t>B. Ninth(s)</t>
  </si>
  <si>
    <t>Enter Percent</t>
  </si>
  <si>
    <t>Enter Program value</t>
  </si>
  <si>
    <t xml:space="preserve">Public Service (PSERV) </t>
  </si>
  <si>
    <t>Speedtype</t>
  </si>
  <si>
    <t>Blah</t>
  </si>
  <si>
    <t>Blah blah</t>
  </si>
  <si>
    <t>Bloo Bloo</t>
  </si>
  <si>
    <t>Mitsy</t>
  </si>
  <si>
    <t>Enter Program value in these cells</t>
  </si>
  <si>
    <t>Accounts to use for Chair/Faculty</t>
  </si>
  <si>
    <t>121000/121100/1xx</t>
  </si>
  <si>
    <t>121000/121100/9xx</t>
  </si>
  <si>
    <t>121020/121100/8xx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</si>
</sst>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0.0%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4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10"/>
      <color indexed="23"/>
      <name val="Arial"/>
      <family val="0"/>
    </font>
    <font>
      <b/>
      <sz val="18"/>
      <name val="Arial"/>
      <family val="2"/>
    </font>
    <font>
      <sz val="14"/>
      <color indexed="20"/>
      <name val="Arial"/>
      <family val="0"/>
    </font>
    <font>
      <i/>
      <sz val="10"/>
      <color indexed="60"/>
      <name val="Arial"/>
      <family val="2"/>
    </font>
    <font>
      <b/>
      <i/>
      <sz val="10"/>
      <color indexed="23"/>
      <name val="Arial"/>
      <family val="2"/>
    </font>
    <font>
      <i/>
      <sz val="10"/>
      <color indexed="18"/>
      <name val="Arial"/>
      <family val="2"/>
    </font>
    <font>
      <b/>
      <i/>
      <sz val="10"/>
      <color indexed="22"/>
      <name val="Arial"/>
      <family val="2"/>
    </font>
    <font>
      <b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23"/>
      <name val="Arial"/>
      <family val="2"/>
    </font>
    <font>
      <b/>
      <i/>
      <sz val="14"/>
      <color indexed="23"/>
      <name val="Arial"/>
      <family val="2"/>
    </font>
    <font>
      <b/>
      <sz val="10"/>
      <color indexed="20"/>
      <name val="Arial"/>
      <family val="2"/>
    </font>
    <font>
      <b/>
      <i/>
      <sz val="10"/>
      <color indexed="18"/>
      <name val="Arial"/>
      <family val="2"/>
    </font>
    <font>
      <sz val="12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/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5"/>
      </left>
      <right style="medium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0"/>
      </top>
      <bottom>
        <color indexed="63"/>
      </bottom>
    </border>
    <border>
      <left>
        <color indexed="63"/>
      </left>
      <right style="medium"/>
      <top style="thin">
        <color indexed="20"/>
      </top>
      <bottom style="thin">
        <color indexed="20"/>
      </bottom>
    </border>
    <border>
      <left style="medium">
        <color indexed="55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thick">
        <color indexed="55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>
        <color indexed="63"/>
      </right>
      <top style="thick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ck">
        <color indexed="55"/>
      </right>
      <top style="thin">
        <color indexed="55"/>
      </top>
      <bottom style="thin">
        <color indexed="23"/>
      </bottom>
    </border>
    <border>
      <left style="medium">
        <color indexed="23"/>
      </left>
      <right style="thick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ck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ck">
        <color indexed="55"/>
      </right>
      <top>
        <color indexed="63"/>
      </top>
      <bottom style="thick">
        <color indexed="23"/>
      </bottom>
    </border>
    <border>
      <left style="medium"/>
      <right>
        <color indexed="63"/>
      </right>
      <top>
        <color indexed="63"/>
      </top>
      <bottom style="thick">
        <color indexed="55"/>
      </bottom>
    </border>
    <border>
      <left style="medium"/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9" fontId="9" fillId="3" borderId="1" xfId="0" applyNumberFormat="1" applyFont="1" applyFill="1" applyBorder="1" applyAlignment="1">
      <alignment/>
    </xf>
    <xf numFmtId="0" fontId="9" fillId="3" borderId="2" xfId="0" applyFont="1" applyFill="1" applyBorder="1" applyAlignment="1">
      <alignment wrapText="1"/>
    </xf>
    <xf numFmtId="43" fontId="5" fillId="2" borderId="1" xfId="15" applyFont="1" applyFill="1" applyBorder="1" applyAlignment="1">
      <alignment/>
    </xf>
    <xf numFmtId="0" fontId="0" fillId="0" borderId="0" xfId="0" applyBorder="1" applyAlignment="1">
      <alignment/>
    </xf>
    <xf numFmtId="0" fontId="12" fillId="4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4" fillId="5" borderId="3" xfId="0" applyFont="1" applyFill="1" applyBorder="1" applyAlignment="1">
      <alignment/>
    </xf>
    <xf numFmtId="0" fontId="14" fillId="5" borderId="4" xfId="0" applyFont="1" applyFill="1" applyBorder="1" applyAlignment="1">
      <alignment/>
    </xf>
    <xf numFmtId="0" fontId="14" fillId="5" borderId="5" xfId="0" applyFont="1" applyFill="1" applyBorder="1" applyAlignment="1">
      <alignment/>
    </xf>
    <xf numFmtId="43" fontId="14" fillId="5" borderId="3" xfId="15" applyFont="1" applyFill="1" applyBorder="1" applyAlignment="1">
      <alignment/>
    </xf>
    <xf numFmtId="43" fontId="3" fillId="0" borderId="0" xfId="15" applyFont="1" applyBorder="1" applyAlignment="1">
      <alignment/>
    </xf>
    <xf numFmtId="43" fontId="7" fillId="2" borderId="0" xfId="15" applyFont="1" applyFill="1" applyBorder="1" applyAlignment="1">
      <alignment/>
    </xf>
    <xf numFmtId="9" fontId="10" fillId="3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13" fillId="5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43" fontId="21" fillId="5" borderId="6" xfId="15" applyFont="1" applyFill="1" applyBorder="1" applyAlignment="1">
      <alignment/>
    </xf>
    <xf numFmtId="43" fontId="21" fillId="5" borderId="0" xfId="15" applyFont="1" applyFill="1" applyBorder="1" applyAlignment="1">
      <alignment/>
    </xf>
    <xf numFmtId="43" fontId="21" fillId="5" borderId="3" xfId="15" applyFont="1" applyFill="1" applyBorder="1" applyAlignment="1">
      <alignment/>
    </xf>
    <xf numFmtId="0" fontId="21" fillId="5" borderId="3" xfId="0" applyFont="1" applyFill="1" applyBorder="1" applyAlignment="1">
      <alignment/>
    </xf>
    <xf numFmtId="43" fontId="21" fillId="5" borderId="4" xfId="15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26" fillId="6" borderId="0" xfId="0" applyFont="1" applyFill="1" applyBorder="1" applyAlignment="1">
      <alignment/>
    </xf>
    <xf numFmtId="0" fontId="8" fillId="3" borderId="0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22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29" fillId="0" borderId="9" xfId="0" applyFont="1" applyBorder="1" applyAlignment="1">
      <alignment wrapText="1"/>
    </xf>
    <xf numFmtId="0" fontId="0" fillId="5" borderId="4" xfId="0" applyFill="1" applyBorder="1" applyAlignment="1">
      <alignment/>
    </xf>
    <xf numFmtId="10" fontId="12" fillId="4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0" fontId="18" fillId="0" borderId="0" xfId="0" applyNumberFormat="1" applyFont="1" applyBorder="1" applyAlignment="1">
      <alignment/>
    </xf>
    <xf numFmtId="10" fontId="17" fillId="0" borderId="0" xfId="0" applyNumberFormat="1" applyFont="1" applyBorder="1" applyAlignment="1">
      <alignment/>
    </xf>
    <xf numFmtId="0" fontId="30" fillId="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0" fontId="31" fillId="4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0" fillId="7" borderId="15" xfId="0" applyFont="1" applyFill="1" applyBorder="1" applyAlignment="1">
      <alignment horizontal="left"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24" fillId="2" borderId="0" xfId="0" applyFont="1" applyFill="1" applyBorder="1" applyAlignment="1">
      <alignment wrapText="1"/>
    </xf>
    <xf numFmtId="43" fontId="3" fillId="2" borderId="0" xfId="15" applyFont="1" applyFill="1" applyBorder="1" applyAlignment="1">
      <alignment/>
    </xf>
    <xf numFmtId="0" fontId="14" fillId="5" borderId="0" xfId="0" applyFont="1" applyFill="1" applyBorder="1" applyAlignment="1">
      <alignment horizontal="right"/>
    </xf>
    <xf numFmtId="0" fontId="21" fillId="5" borderId="6" xfId="0" applyFont="1" applyFill="1" applyBorder="1" applyAlignment="1">
      <alignment horizontal="right"/>
    </xf>
    <xf numFmtId="49" fontId="21" fillId="5" borderId="6" xfId="0" applyNumberFormat="1" applyFont="1" applyFill="1" applyBorder="1" applyAlignment="1">
      <alignment horizontal="right"/>
    </xf>
    <xf numFmtId="0" fontId="21" fillId="5" borderId="0" xfId="0" applyFont="1" applyFill="1" applyBorder="1" applyAlignment="1">
      <alignment horizontal="right"/>
    </xf>
    <xf numFmtId="49" fontId="21" fillId="5" borderId="0" xfId="0" applyNumberFormat="1" applyFont="1" applyFill="1" applyBorder="1" applyAlignment="1">
      <alignment horizontal="right"/>
    </xf>
    <xf numFmtId="0" fontId="21" fillId="5" borderId="4" xfId="0" applyFont="1" applyFill="1" applyBorder="1" applyAlignment="1">
      <alignment horizontal="right"/>
    </xf>
    <xf numFmtId="49" fontId="21" fillId="5" borderId="3" xfId="0" applyNumberFormat="1" applyFont="1" applyFill="1" applyBorder="1" applyAlignment="1">
      <alignment horizontal="right"/>
    </xf>
    <xf numFmtId="0" fontId="21" fillId="5" borderId="3" xfId="0" applyFont="1" applyFill="1" applyBorder="1" applyAlignment="1">
      <alignment horizontal="right"/>
    </xf>
    <xf numFmtId="43" fontId="14" fillId="5" borderId="3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0" fillId="5" borderId="5" xfId="0" applyFill="1" applyBorder="1" applyAlignment="1">
      <alignment/>
    </xf>
    <xf numFmtId="0" fontId="9" fillId="3" borderId="0" xfId="0" applyFont="1" applyFill="1" applyAlignment="1">
      <alignment wrapText="1"/>
    </xf>
    <xf numFmtId="4" fontId="18" fillId="0" borderId="18" xfId="0" applyNumberFormat="1" applyFont="1" applyBorder="1" applyAlignment="1">
      <alignment/>
    </xf>
    <xf numFmtId="43" fontId="18" fillId="0" borderId="19" xfId="15" applyFont="1" applyBorder="1" applyAlignment="1">
      <alignment/>
    </xf>
    <xf numFmtId="43" fontId="18" fillId="0" borderId="20" xfId="0" applyNumberFormat="1" applyFont="1" applyBorder="1" applyAlignment="1">
      <alignment/>
    </xf>
    <xf numFmtId="4" fontId="18" fillId="0" borderId="21" xfId="0" applyNumberFormat="1" applyFont="1" applyBorder="1" applyAlignment="1">
      <alignment/>
    </xf>
    <xf numFmtId="43" fontId="25" fillId="0" borderId="21" xfId="0" applyNumberFormat="1" applyFont="1" applyBorder="1" applyAlignment="1">
      <alignment/>
    </xf>
    <xf numFmtId="10" fontId="25" fillId="0" borderId="21" xfId="0" applyNumberFormat="1" applyFont="1" applyBorder="1" applyAlignment="1">
      <alignment/>
    </xf>
    <xf numFmtId="0" fontId="28" fillId="0" borderId="21" xfId="0" applyFont="1" applyFill="1" applyBorder="1" applyAlignment="1">
      <alignment wrapText="1"/>
    </xf>
    <xf numFmtId="43" fontId="18" fillId="0" borderId="13" xfId="15" applyFont="1" applyBorder="1" applyAlignment="1">
      <alignment/>
    </xf>
    <xf numFmtId="43" fontId="18" fillId="0" borderId="22" xfId="15" applyFont="1" applyBorder="1" applyAlignment="1">
      <alignment/>
    </xf>
    <xf numFmtId="43" fontId="18" fillId="0" borderId="23" xfId="15" applyFont="1" applyBorder="1" applyAlignment="1">
      <alignment/>
    </xf>
    <xf numFmtId="0" fontId="0" fillId="0" borderId="15" xfId="0" applyBorder="1" applyAlignment="1">
      <alignment/>
    </xf>
    <xf numFmtId="0" fontId="6" fillId="7" borderId="24" xfId="0" applyFont="1" applyFill="1" applyBorder="1" applyAlignment="1">
      <alignment wrapText="1"/>
    </xf>
    <xf numFmtId="0" fontId="22" fillId="0" borderId="25" xfId="0" applyFont="1" applyBorder="1" applyAlignment="1">
      <alignment horizontal="center" wrapText="1"/>
    </xf>
    <xf numFmtId="0" fontId="0" fillId="7" borderId="0" xfId="0" applyFont="1" applyFill="1" applyBorder="1" applyAlignment="1">
      <alignment/>
    </xf>
    <xf numFmtId="0" fontId="6" fillId="7" borderId="16" xfId="0" applyFont="1" applyFill="1" applyBorder="1" applyAlignment="1">
      <alignment wrapText="1"/>
    </xf>
    <xf numFmtId="0" fontId="0" fillId="7" borderId="26" xfId="0" applyFont="1" applyFill="1" applyBorder="1" applyAlignment="1">
      <alignment/>
    </xf>
    <xf numFmtId="0" fontId="6" fillId="7" borderId="27" xfId="0" applyFont="1" applyFill="1" applyBorder="1" applyAlignment="1">
      <alignment wrapText="1"/>
    </xf>
    <xf numFmtId="0" fontId="0" fillId="7" borderId="28" xfId="0" applyFont="1" applyFill="1" applyBorder="1" applyAlignment="1">
      <alignment/>
    </xf>
    <xf numFmtId="0" fontId="6" fillId="7" borderId="29" xfId="0" applyFont="1" applyFill="1" applyBorder="1" applyAlignment="1">
      <alignment wrapText="1"/>
    </xf>
    <xf numFmtId="0" fontId="0" fillId="5" borderId="0" xfId="0" applyFill="1" applyBorder="1" applyAlignment="1">
      <alignment/>
    </xf>
    <xf numFmtId="43" fontId="14" fillId="5" borderId="4" xfId="15" applyFont="1" applyFill="1" applyBorder="1" applyAlignment="1">
      <alignment/>
    </xf>
    <xf numFmtId="43" fontId="14" fillId="5" borderId="0" xfId="15" applyFont="1" applyFill="1" applyBorder="1" applyAlignment="1">
      <alignment/>
    </xf>
    <xf numFmtId="0" fontId="0" fillId="5" borderId="3" xfId="0" applyFill="1" applyBorder="1" applyAlignment="1">
      <alignment/>
    </xf>
    <xf numFmtId="43" fontId="14" fillId="5" borderId="4" xfId="0" applyNumberFormat="1" applyFont="1" applyFill="1" applyBorder="1" applyAlignment="1">
      <alignment/>
    </xf>
    <xf numFmtId="43" fontId="14" fillId="5" borderId="0" xfId="0" applyNumberFormat="1" applyFont="1" applyFill="1" applyBorder="1" applyAlignment="1">
      <alignment/>
    </xf>
    <xf numFmtId="49" fontId="21" fillId="5" borderId="4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49" fontId="14" fillId="5" borderId="3" xfId="15" applyNumberFormat="1" applyFont="1" applyFill="1" applyBorder="1" applyAlignment="1">
      <alignment/>
    </xf>
    <xf numFmtId="0" fontId="14" fillId="5" borderId="0" xfId="15" applyNumberFormat="1" applyFont="1" applyFill="1" applyBorder="1" applyAlignment="1">
      <alignment/>
    </xf>
    <xf numFmtId="49" fontId="14" fillId="5" borderId="3" xfId="0" applyNumberFormat="1" applyFont="1" applyFill="1" applyBorder="1" applyAlignment="1">
      <alignment/>
    </xf>
    <xf numFmtId="49" fontId="14" fillId="5" borderId="0" xfId="0" applyNumberFormat="1" applyFont="1" applyFill="1" applyBorder="1" applyAlignment="1">
      <alignment/>
    </xf>
    <xf numFmtId="49" fontId="14" fillId="5" borderId="4" xfId="0" applyNumberFormat="1" applyFont="1" applyFill="1" applyBorder="1" applyAlignment="1">
      <alignment/>
    </xf>
    <xf numFmtId="0" fontId="14" fillId="5" borderId="4" xfId="15" applyNumberFormat="1" applyFont="1" applyFill="1" applyBorder="1" applyAlignment="1">
      <alignment/>
    </xf>
    <xf numFmtId="49" fontId="14" fillId="5" borderId="0" xfId="15" applyNumberFormat="1" applyFont="1" applyFill="1" applyBorder="1" applyAlignment="1">
      <alignment/>
    </xf>
    <xf numFmtId="10" fontId="17" fillId="0" borderId="0" xfId="0" applyNumberFormat="1" applyFont="1" applyAlignment="1">
      <alignment/>
    </xf>
    <xf numFmtId="9" fontId="9" fillId="3" borderId="1" xfId="0" applyNumberFormat="1" applyFont="1" applyFill="1" applyBorder="1" applyAlignment="1">
      <alignment/>
    </xf>
    <xf numFmtId="9" fontId="32" fillId="3" borderId="1" xfId="0" applyNumberFormat="1" applyFont="1" applyFill="1" applyBorder="1" applyAlignment="1">
      <alignment/>
    </xf>
    <xf numFmtId="0" fontId="9" fillId="3" borderId="31" xfId="0" applyFont="1" applyFill="1" applyBorder="1" applyAlignment="1">
      <alignment wrapText="1"/>
    </xf>
    <xf numFmtId="0" fontId="9" fillId="3" borderId="32" xfId="0" applyFont="1" applyFill="1" applyBorder="1" applyAlignment="1">
      <alignment wrapText="1"/>
    </xf>
    <xf numFmtId="10" fontId="9" fillId="3" borderId="1" xfId="0" applyNumberFormat="1" applyFont="1" applyFill="1" applyBorder="1" applyAlignment="1">
      <alignment/>
    </xf>
    <xf numFmtId="10" fontId="32" fillId="3" borderId="1" xfId="0" applyNumberFormat="1" applyFont="1" applyFill="1" applyBorder="1" applyAlignment="1">
      <alignment/>
    </xf>
    <xf numFmtId="43" fontId="18" fillId="0" borderId="33" xfId="15" applyFont="1" applyBorder="1" applyAlignment="1">
      <alignment/>
    </xf>
    <xf numFmtId="43" fontId="18" fillId="0" borderId="34" xfId="15" applyFont="1" applyBorder="1" applyAlignment="1">
      <alignment/>
    </xf>
    <xf numFmtId="43" fontId="18" fillId="0" borderId="35" xfId="0" applyNumberFormat="1" applyFont="1" applyBorder="1" applyAlignment="1">
      <alignment/>
    </xf>
    <xf numFmtId="43" fontId="18" fillId="0" borderId="34" xfId="0" applyNumberFormat="1" applyFont="1" applyBorder="1" applyAlignment="1">
      <alignment/>
    </xf>
    <xf numFmtId="43" fontId="18" fillId="0" borderId="36" xfId="15" applyFont="1" applyBorder="1" applyAlignment="1">
      <alignment/>
    </xf>
    <xf numFmtId="43" fontId="18" fillId="0" borderId="37" xfId="15" applyFont="1" applyBorder="1" applyAlignment="1">
      <alignment/>
    </xf>
    <xf numFmtId="10" fontId="18" fillId="0" borderId="35" xfId="0" applyNumberFormat="1" applyFont="1" applyBorder="1" applyAlignment="1">
      <alignment/>
    </xf>
    <xf numFmtId="10" fontId="18" fillId="0" borderId="34" xfId="0" applyNumberFormat="1" applyFont="1" applyBorder="1" applyAlignment="1">
      <alignment/>
    </xf>
    <xf numFmtId="10" fontId="18" fillId="0" borderId="22" xfId="0" applyNumberFormat="1" applyFont="1" applyBorder="1" applyAlignment="1">
      <alignment/>
    </xf>
    <xf numFmtId="10" fontId="18" fillId="0" borderId="36" xfId="0" applyNumberFormat="1" applyFont="1" applyBorder="1" applyAlignment="1">
      <alignment/>
    </xf>
    <xf numFmtId="0" fontId="25" fillId="0" borderId="38" xfId="0" applyFont="1" applyFill="1" applyBorder="1" applyAlignment="1">
      <alignment wrapText="1"/>
    </xf>
    <xf numFmtId="0" fontId="25" fillId="0" borderId="39" xfId="0" applyFont="1" applyFill="1" applyBorder="1" applyAlignment="1">
      <alignment wrapText="1"/>
    </xf>
    <xf numFmtId="0" fontId="25" fillId="0" borderId="40" xfId="0" applyFont="1" applyFill="1" applyBorder="1" applyAlignment="1">
      <alignment wrapText="1"/>
    </xf>
    <xf numFmtId="49" fontId="25" fillId="0" borderId="41" xfId="0" applyNumberFormat="1" applyFont="1" applyFill="1" applyBorder="1" applyAlignment="1">
      <alignment wrapText="1"/>
    </xf>
    <xf numFmtId="49" fontId="25" fillId="0" borderId="42" xfId="0" applyNumberFormat="1" applyFont="1" applyFill="1" applyBorder="1" applyAlignment="1">
      <alignment wrapText="1"/>
    </xf>
    <xf numFmtId="49" fontId="25" fillId="0" borderId="43" xfId="0" applyNumberFormat="1" applyFont="1" applyFill="1" applyBorder="1" applyAlignment="1">
      <alignment wrapText="1"/>
    </xf>
    <xf numFmtId="49" fontId="25" fillId="0" borderId="44" xfId="0" applyNumberFormat="1" applyFont="1" applyFill="1" applyBorder="1" applyAlignment="1">
      <alignment wrapText="1"/>
    </xf>
    <xf numFmtId="0" fontId="14" fillId="5" borderId="4" xfId="0" applyFont="1" applyFill="1" applyBorder="1" applyAlignment="1">
      <alignment horizontal="right"/>
    </xf>
    <xf numFmtId="43" fontId="14" fillId="5" borderId="3" xfId="0" applyNumberFormat="1" applyFont="1" applyFill="1" applyBorder="1" applyAlignment="1">
      <alignment horizontal="right"/>
    </xf>
    <xf numFmtId="43" fontId="14" fillId="5" borderId="0" xfId="0" applyNumberFormat="1" applyFont="1" applyFill="1" applyBorder="1" applyAlignment="1">
      <alignment horizontal="right"/>
    </xf>
    <xf numFmtId="43" fontId="14" fillId="5" borderId="4" xfId="0" applyNumberFormat="1" applyFont="1" applyFill="1" applyBorder="1" applyAlignment="1">
      <alignment horizontal="right"/>
    </xf>
    <xf numFmtId="49" fontId="14" fillId="5" borderId="3" xfId="0" applyNumberFormat="1" applyFont="1" applyFill="1" applyBorder="1" applyAlignment="1">
      <alignment horizontal="right"/>
    </xf>
    <xf numFmtId="49" fontId="14" fillId="5" borderId="0" xfId="0" applyNumberFormat="1" applyFont="1" applyFill="1" applyBorder="1" applyAlignment="1">
      <alignment horizontal="right"/>
    </xf>
    <xf numFmtId="49" fontId="14" fillId="5" borderId="4" xfId="0" applyNumberFormat="1" applyFont="1" applyFill="1" applyBorder="1" applyAlignment="1">
      <alignment horizontal="right"/>
    </xf>
    <xf numFmtId="43" fontId="21" fillId="5" borderId="6" xfId="15" applyFont="1" applyFill="1" applyBorder="1" applyAlignment="1">
      <alignment horizontal="right"/>
    </xf>
    <xf numFmtId="43" fontId="21" fillId="5" borderId="0" xfId="15" applyFont="1" applyFill="1" applyBorder="1" applyAlignment="1">
      <alignment horizontal="right"/>
    </xf>
    <xf numFmtId="43" fontId="21" fillId="5" borderId="3" xfId="15" applyFont="1" applyFill="1" applyBorder="1" applyAlignment="1">
      <alignment horizontal="right"/>
    </xf>
    <xf numFmtId="43" fontId="21" fillId="5" borderId="4" xfId="15" applyFont="1" applyFill="1" applyBorder="1" applyAlignment="1">
      <alignment horizontal="right"/>
    </xf>
    <xf numFmtId="0" fontId="0" fillId="5" borderId="4" xfId="0" applyFill="1" applyBorder="1" applyAlignment="1">
      <alignment horizontal="left"/>
    </xf>
    <xf numFmtId="43" fontId="21" fillId="5" borderId="4" xfId="15" applyFont="1" applyFill="1" applyBorder="1" applyAlignment="1">
      <alignment horizontal="left"/>
    </xf>
    <xf numFmtId="43" fontId="14" fillId="5" borderId="3" xfId="15" applyFont="1" applyFill="1" applyBorder="1" applyAlignment="1">
      <alignment horizontal="left"/>
    </xf>
    <xf numFmtId="43" fontId="14" fillId="5" borderId="0" xfId="15" applyFont="1" applyFill="1" applyBorder="1" applyAlignment="1">
      <alignment horizontal="left"/>
    </xf>
    <xf numFmtId="43" fontId="14" fillId="5" borderId="4" xfId="15" applyFont="1" applyFill="1" applyBorder="1" applyAlignment="1">
      <alignment horizontal="left"/>
    </xf>
    <xf numFmtId="49" fontId="14" fillId="5" borderId="3" xfId="15" applyNumberFormat="1" applyFont="1" applyFill="1" applyBorder="1" applyAlignment="1">
      <alignment horizontal="left"/>
    </xf>
    <xf numFmtId="0" fontId="14" fillId="5" borderId="0" xfId="15" applyNumberFormat="1" applyFont="1" applyFill="1" applyBorder="1" applyAlignment="1">
      <alignment horizontal="left"/>
    </xf>
    <xf numFmtId="0" fontId="14" fillId="5" borderId="4" xfId="15" applyNumberFormat="1" applyFont="1" applyFill="1" applyBorder="1" applyAlignment="1">
      <alignment horizontal="left"/>
    </xf>
    <xf numFmtId="49" fontId="14" fillId="5" borderId="0" xfId="15" applyNumberFormat="1" applyFont="1" applyFill="1" applyBorder="1" applyAlignment="1">
      <alignment horizontal="left"/>
    </xf>
    <xf numFmtId="0" fontId="21" fillId="5" borderId="6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21" fillId="5" borderId="4" xfId="0" applyFont="1" applyFill="1" applyBorder="1" applyAlignment="1">
      <alignment/>
    </xf>
    <xf numFmtId="0" fontId="21" fillId="5" borderId="3" xfId="0" applyFont="1" applyFill="1" applyBorder="1" applyAlignment="1">
      <alignment/>
    </xf>
    <xf numFmtId="49" fontId="21" fillId="5" borderId="0" xfId="0" applyNumberFormat="1" applyFont="1" applyFill="1" applyBorder="1" applyAlignment="1">
      <alignment/>
    </xf>
    <xf numFmtId="49" fontId="21" fillId="5" borderId="3" xfId="0" applyNumberFormat="1" applyFont="1" applyFill="1" applyBorder="1" applyAlignment="1">
      <alignment/>
    </xf>
    <xf numFmtId="49" fontId="21" fillId="5" borderId="4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7" fillId="6" borderId="45" xfId="0" applyFont="1" applyFill="1" applyBorder="1" applyAlignment="1">
      <alignment/>
    </xf>
    <xf numFmtId="0" fontId="0" fillId="0" borderId="9" xfId="0" applyBorder="1" applyAlignment="1">
      <alignment/>
    </xf>
    <xf numFmtId="0" fontId="27" fillId="6" borderId="46" xfId="0" applyFont="1" applyFill="1" applyBorder="1" applyAlignment="1">
      <alignment/>
    </xf>
    <xf numFmtId="0" fontId="0" fillId="0" borderId="47" xfId="0" applyBorder="1" applyAlignment="1">
      <alignment/>
    </xf>
    <xf numFmtId="0" fontId="14" fillId="5" borderId="6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4" fillId="5" borderId="3" xfId="0" applyFont="1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14" fillId="5" borderId="6" xfId="0" applyFont="1" applyFill="1" applyBorder="1" applyAlignment="1">
      <alignment wrapText="1"/>
    </xf>
    <xf numFmtId="0" fontId="14" fillId="5" borderId="0" xfId="0" applyFont="1" applyFill="1" applyAlignment="1">
      <alignment wrapText="1"/>
    </xf>
    <xf numFmtId="0" fontId="14" fillId="5" borderId="3" xfId="0" applyFont="1" applyFill="1" applyBorder="1" applyAlignment="1">
      <alignment wrapText="1"/>
    </xf>
    <xf numFmtId="0" fontId="0" fillId="5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10</xdr:row>
      <xdr:rowOff>266700</xdr:rowOff>
    </xdr:from>
    <xdr:to>
      <xdr:col>5</xdr:col>
      <xdr:colOff>476250</xdr:colOff>
      <xdr:row>11</xdr:row>
      <xdr:rowOff>276225</xdr:rowOff>
    </xdr:to>
    <xdr:sp>
      <xdr:nvSpPr>
        <xdr:cNvPr id="1" name="Line 1"/>
        <xdr:cNvSpPr>
          <a:spLocks/>
        </xdr:cNvSpPr>
      </xdr:nvSpPr>
      <xdr:spPr>
        <a:xfrm>
          <a:off x="6276975" y="1352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10</xdr:row>
      <xdr:rowOff>247650</xdr:rowOff>
    </xdr:from>
    <xdr:to>
      <xdr:col>6</xdr:col>
      <xdr:colOff>428625</xdr:colOff>
      <xdr:row>11</xdr:row>
      <xdr:rowOff>257175</xdr:rowOff>
    </xdr:to>
    <xdr:sp>
      <xdr:nvSpPr>
        <xdr:cNvPr id="2" name="Line 2"/>
        <xdr:cNvSpPr>
          <a:spLocks/>
        </xdr:cNvSpPr>
      </xdr:nvSpPr>
      <xdr:spPr>
        <a:xfrm>
          <a:off x="7467600" y="1333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247650</xdr:rowOff>
    </xdr:from>
    <xdr:to>
      <xdr:col>7</xdr:col>
      <xdr:colOff>466725</xdr:colOff>
      <xdr:row>11</xdr:row>
      <xdr:rowOff>257175</xdr:rowOff>
    </xdr:to>
    <xdr:sp>
      <xdr:nvSpPr>
        <xdr:cNvPr id="3" name="Line 3"/>
        <xdr:cNvSpPr>
          <a:spLocks/>
        </xdr:cNvSpPr>
      </xdr:nvSpPr>
      <xdr:spPr>
        <a:xfrm>
          <a:off x="8686800" y="1333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12</xdr:row>
      <xdr:rowOff>419100</xdr:rowOff>
    </xdr:from>
    <xdr:to>
      <xdr:col>4</xdr:col>
      <xdr:colOff>0</xdr:colOff>
      <xdr:row>17</xdr:row>
      <xdr:rowOff>161925</xdr:rowOff>
    </xdr:to>
    <xdr:sp>
      <xdr:nvSpPr>
        <xdr:cNvPr id="4" name="Line 6"/>
        <xdr:cNvSpPr>
          <a:spLocks/>
        </xdr:cNvSpPr>
      </xdr:nvSpPr>
      <xdr:spPr>
        <a:xfrm>
          <a:off x="3952875" y="2619375"/>
          <a:ext cx="6667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12</xdr:row>
      <xdr:rowOff>466725</xdr:rowOff>
    </xdr:from>
    <xdr:to>
      <xdr:col>4</xdr:col>
      <xdr:colOff>76200</xdr:colOff>
      <xdr:row>15</xdr:row>
      <xdr:rowOff>190500</xdr:rowOff>
    </xdr:to>
    <xdr:sp>
      <xdr:nvSpPr>
        <xdr:cNvPr id="5" name="Line 7"/>
        <xdr:cNvSpPr>
          <a:spLocks/>
        </xdr:cNvSpPr>
      </xdr:nvSpPr>
      <xdr:spPr>
        <a:xfrm>
          <a:off x="4076700" y="2667000"/>
          <a:ext cx="6191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10</xdr:row>
      <xdr:rowOff>266700</xdr:rowOff>
    </xdr:from>
    <xdr:to>
      <xdr:col>5</xdr:col>
      <xdr:colOff>476250</xdr:colOff>
      <xdr:row>11</xdr:row>
      <xdr:rowOff>276225</xdr:rowOff>
    </xdr:to>
    <xdr:sp>
      <xdr:nvSpPr>
        <xdr:cNvPr id="6" name="Line 8"/>
        <xdr:cNvSpPr>
          <a:spLocks/>
        </xdr:cNvSpPr>
      </xdr:nvSpPr>
      <xdr:spPr>
        <a:xfrm>
          <a:off x="6276975" y="1352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10</xdr:row>
      <xdr:rowOff>247650</xdr:rowOff>
    </xdr:from>
    <xdr:to>
      <xdr:col>6</xdr:col>
      <xdr:colOff>428625</xdr:colOff>
      <xdr:row>11</xdr:row>
      <xdr:rowOff>257175</xdr:rowOff>
    </xdr:to>
    <xdr:sp>
      <xdr:nvSpPr>
        <xdr:cNvPr id="7" name="Line 9"/>
        <xdr:cNvSpPr>
          <a:spLocks/>
        </xdr:cNvSpPr>
      </xdr:nvSpPr>
      <xdr:spPr>
        <a:xfrm>
          <a:off x="7467600" y="1333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247650</xdr:rowOff>
    </xdr:from>
    <xdr:to>
      <xdr:col>7</xdr:col>
      <xdr:colOff>466725</xdr:colOff>
      <xdr:row>11</xdr:row>
      <xdr:rowOff>257175</xdr:rowOff>
    </xdr:to>
    <xdr:sp>
      <xdr:nvSpPr>
        <xdr:cNvPr id="8" name="Line 10"/>
        <xdr:cNvSpPr>
          <a:spLocks/>
        </xdr:cNvSpPr>
      </xdr:nvSpPr>
      <xdr:spPr>
        <a:xfrm>
          <a:off x="8686800" y="1333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12</xdr:row>
      <xdr:rowOff>247650</xdr:rowOff>
    </xdr:from>
    <xdr:to>
      <xdr:col>4</xdr:col>
      <xdr:colOff>104775</xdr:colOff>
      <xdr:row>12</xdr:row>
      <xdr:rowOff>390525</xdr:rowOff>
    </xdr:to>
    <xdr:sp>
      <xdr:nvSpPr>
        <xdr:cNvPr id="9" name="Line 11"/>
        <xdr:cNvSpPr>
          <a:spLocks/>
        </xdr:cNvSpPr>
      </xdr:nvSpPr>
      <xdr:spPr>
        <a:xfrm flipV="1">
          <a:off x="4191000" y="2447925"/>
          <a:ext cx="533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12</xdr:row>
      <xdr:rowOff>381000</xdr:rowOff>
    </xdr:from>
    <xdr:to>
      <xdr:col>4</xdr:col>
      <xdr:colOff>123825</xdr:colOff>
      <xdr:row>13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4143375" y="2581275"/>
          <a:ext cx="600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12</xdr:row>
      <xdr:rowOff>419100</xdr:rowOff>
    </xdr:from>
    <xdr:to>
      <xdr:col>4</xdr:col>
      <xdr:colOff>57150</xdr:colOff>
      <xdr:row>14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4076700" y="2619375"/>
          <a:ext cx="6000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12</xdr:row>
      <xdr:rowOff>466725</xdr:rowOff>
    </xdr:from>
    <xdr:to>
      <xdr:col>4</xdr:col>
      <xdr:colOff>76200</xdr:colOff>
      <xdr:row>15</xdr:row>
      <xdr:rowOff>190500</xdr:rowOff>
    </xdr:to>
    <xdr:sp>
      <xdr:nvSpPr>
        <xdr:cNvPr id="12" name="Line 14"/>
        <xdr:cNvSpPr>
          <a:spLocks/>
        </xdr:cNvSpPr>
      </xdr:nvSpPr>
      <xdr:spPr>
        <a:xfrm>
          <a:off x="4076700" y="2667000"/>
          <a:ext cx="6191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457200</xdr:rowOff>
    </xdr:from>
    <xdr:to>
      <xdr:col>3</xdr:col>
      <xdr:colOff>923925</xdr:colOff>
      <xdr:row>16</xdr:row>
      <xdr:rowOff>85725</xdr:rowOff>
    </xdr:to>
    <xdr:sp>
      <xdr:nvSpPr>
        <xdr:cNvPr id="13" name="Line 15"/>
        <xdr:cNvSpPr>
          <a:spLocks/>
        </xdr:cNvSpPr>
      </xdr:nvSpPr>
      <xdr:spPr>
        <a:xfrm>
          <a:off x="4010025" y="2657475"/>
          <a:ext cx="5810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12</xdr:row>
      <xdr:rowOff>438150</xdr:rowOff>
    </xdr:from>
    <xdr:to>
      <xdr:col>3</xdr:col>
      <xdr:colOff>933450</xdr:colOff>
      <xdr:row>19</xdr:row>
      <xdr:rowOff>38100</xdr:rowOff>
    </xdr:to>
    <xdr:sp>
      <xdr:nvSpPr>
        <xdr:cNvPr id="14" name="Line 16"/>
        <xdr:cNvSpPr>
          <a:spLocks/>
        </xdr:cNvSpPr>
      </xdr:nvSpPr>
      <xdr:spPr>
        <a:xfrm>
          <a:off x="3924300" y="2638425"/>
          <a:ext cx="6762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10</xdr:row>
      <xdr:rowOff>266700</xdr:rowOff>
    </xdr:from>
    <xdr:to>
      <xdr:col>5</xdr:col>
      <xdr:colOff>476250</xdr:colOff>
      <xdr:row>11</xdr:row>
      <xdr:rowOff>276225</xdr:rowOff>
    </xdr:to>
    <xdr:sp>
      <xdr:nvSpPr>
        <xdr:cNvPr id="1" name="Line 1"/>
        <xdr:cNvSpPr>
          <a:spLocks/>
        </xdr:cNvSpPr>
      </xdr:nvSpPr>
      <xdr:spPr>
        <a:xfrm>
          <a:off x="6276975" y="1352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10</xdr:row>
      <xdr:rowOff>247650</xdr:rowOff>
    </xdr:from>
    <xdr:to>
      <xdr:col>6</xdr:col>
      <xdr:colOff>428625</xdr:colOff>
      <xdr:row>11</xdr:row>
      <xdr:rowOff>257175</xdr:rowOff>
    </xdr:to>
    <xdr:sp>
      <xdr:nvSpPr>
        <xdr:cNvPr id="2" name="Line 2"/>
        <xdr:cNvSpPr>
          <a:spLocks/>
        </xdr:cNvSpPr>
      </xdr:nvSpPr>
      <xdr:spPr>
        <a:xfrm>
          <a:off x="7467600" y="1333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247650</xdr:rowOff>
    </xdr:from>
    <xdr:to>
      <xdr:col>7</xdr:col>
      <xdr:colOff>466725</xdr:colOff>
      <xdr:row>11</xdr:row>
      <xdr:rowOff>257175</xdr:rowOff>
    </xdr:to>
    <xdr:sp>
      <xdr:nvSpPr>
        <xdr:cNvPr id="3" name="Line 3"/>
        <xdr:cNvSpPr>
          <a:spLocks/>
        </xdr:cNvSpPr>
      </xdr:nvSpPr>
      <xdr:spPr>
        <a:xfrm>
          <a:off x="8686800" y="1333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12</xdr:row>
      <xdr:rowOff>247650</xdr:rowOff>
    </xdr:from>
    <xdr:to>
      <xdr:col>4</xdr:col>
      <xdr:colOff>104775</xdr:colOff>
      <xdr:row>12</xdr:row>
      <xdr:rowOff>333375</xdr:rowOff>
    </xdr:to>
    <xdr:sp>
      <xdr:nvSpPr>
        <xdr:cNvPr id="4" name="Line 5"/>
        <xdr:cNvSpPr>
          <a:spLocks/>
        </xdr:cNvSpPr>
      </xdr:nvSpPr>
      <xdr:spPr>
        <a:xfrm flipV="1">
          <a:off x="4467225" y="2447925"/>
          <a:ext cx="257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13</xdr:row>
      <xdr:rowOff>47625</xdr:rowOff>
    </xdr:from>
    <xdr:to>
      <xdr:col>4</xdr:col>
      <xdr:colOff>123825</xdr:colOff>
      <xdr:row>13</xdr:row>
      <xdr:rowOff>152400</xdr:rowOff>
    </xdr:to>
    <xdr:sp>
      <xdr:nvSpPr>
        <xdr:cNvPr id="5" name="Line 6"/>
        <xdr:cNvSpPr>
          <a:spLocks/>
        </xdr:cNvSpPr>
      </xdr:nvSpPr>
      <xdr:spPr>
        <a:xfrm>
          <a:off x="4429125" y="2581275"/>
          <a:ext cx="3143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13</xdr:row>
      <xdr:rowOff>57150</xdr:rowOff>
    </xdr:from>
    <xdr:to>
      <xdr:col>4</xdr:col>
      <xdr:colOff>57150</xdr:colOff>
      <xdr:row>14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362450" y="2590800"/>
          <a:ext cx="314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12</xdr:row>
      <xdr:rowOff>333375</xdr:rowOff>
    </xdr:from>
    <xdr:to>
      <xdr:col>4</xdr:col>
      <xdr:colOff>76200</xdr:colOff>
      <xdr:row>15</xdr:row>
      <xdr:rowOff>190500</xdr:rowOff>
    </xdr:to>
    <xdr:sp>
      <xdr:nvSpPr>
        <xdr:cNvPr id="7" name="Line 8"/>
        <xdr:cNvSpPr>
          <a:spLocks/>
        </xdr:cNvSpPr>
      </xdr:nvSpPr>
      <xdr:spPr>
        <a:xfrm>
          <a:off x="4076700" y="2533650"/>
          <a:ext cx="619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0" zoomScaleNormal="80" workbookViewId="0" topLeftCell="A10">
      <selection activeCell="A22" sqref="A22"/>
    </sheetView>
  </sheetViews>
  <sheetFormatPr defaultColWidth="9.140625" defaultRowHeight="12.75"/>
  <cols>
    <col min="1" max="1" width="24.7109375" style="0" customWidth="1"/>
    <col min="2" max="2" width="15.7109375" style="0" customWidth="1"/>
    <col min="3" max="3" width="14.57421875" style="0" customWidth="1"/>
    <col min="4" max="4" width="14.28125" style="0" customWidth="1"/>
    <col min="5" max="5" width="17.7109375" style="0" customWidth="1"/>
    <col min="6" max="6" width="18.57421875" style="0" customWidth="1"/>
    <col min="7" max="7" width="17.7109375" style="0" customWidth="1"/>
    <col min="8" max="8" width="14.28125" style="0" customWidth="1"/>
    <col min="9" max="9" width="17.57421875" style="0" customWidth="1"/>
    <col min="10" max="10" width="9.00390625" style="0" customWidth="1"/>
    <col min="11" max="11" width="16.7109375" style="0" customWidth="1"/>
    <col min="12" max="12" width="13.57421875" style="0" customWidth="1"/>
    <col min="13" max="13" width="11.00390625" style="0" customWidth="1"/>
  </cols>
  <sheetData>
    <row r="1" spans="1:10" ht="13.5" thickBot="1">
      <c r="A1" s="171" t="s">
        <v>38</v>
      </c>
      <c r="B1" s="171"/>
      <c r="C1" s="171"/>
      <c r="D1" s="171"/>
      <c r="E1" s="171"/>
      <c r="F1" s="171"/>
      <c r="H1" s="28" t="s">
        <v>14</v>
      </c>
      <c r="I1" s="172"/>
      <c r="J1" s="173"/>
    </row>
    <row r="2" spans="1:10" ht="14.25" thickBot="1" thickTop="1">
      <c r="A2" s="171"/>
      <c r="B2" s="171"/>
      <c r="C2" s="171"/>
      <c r="D2" s="171"/>
      <c r="E2" s="171"/>
      <c r="F2" s="171"/>
      <c r="H2" s="28" t="s">
        <v>15</v>
      </c>
      <c r="I2" s="174"/>
      <c r="J2" s="175"/>
    </row>
    <row r="3" spans="1:10" ht="14.25" thickBot="1" thickTop="1">
      <c r="A3" s="171"/>
      <c r="B3" s="171"/>
      <c r="C3" s="171"/>
      <c r="D3" s="171"/>
      <c r="E3" s="171"/>
      <c r="F3" s="171"/>
      <c r="H3" s="28" t="s">
        <v>16</v>
      </c>
      <c r="I3" s="174"/>
      <c r="J3" s="175"/>
    </row>
    <row r="4" spans="1:10" ht="14.25" thickBot="1" thickTop="1">
      <c r="A4" s="171"/>
      <c r="B4" s="171"/>
      <c r="C4" s="171"/>
      <c r="D4" s="171"/>
      <c r="E4" s="171"/>
      <c r="F4" s="171"/>
      <c r="H4" s="28" t="s">
        <v>17</v>
      </c>
      <c r="I4" s="174"/>
      <c r="J4" s="175"/>
    </row>
    <row r="5" spans="1:10" ht="14.25" thickBot="1" thickTop="1">
      <c r="A5" s="171"/>
      <c r="B5" s="171"/>
      <c r="C5" s="171"/>
      <c r="D5" s="171"/>
      <c r="E5" s="171"/>
      <c r="F5" s="171"/>
      <c r="H5" s="28" t="s">
        <v>18</v>
      </c>
      <c r="I5" s="174"/>
      <c r="J5" s="175"/>
    </row>
    <row r="6" spans="1:6" ht="2.25" customHeight="1" thickTop="1">
      <c r="A6" s="171"/>
      <c r="B6" s="171"/>
      <c r="C6" s="171"/>
      <c r="D6" s="171"/>
      <c r="E6" s="171"/>
      <c r="F6" s="171"/>
    </row>
    <row r="7" spans="1:6" ht="12.75" hidden="1">
      <c r="A7" s="171"/>
      <c r="B7" s="171"/>
      <c r="C7" s="171"/>
      <c r="D7" s="171"/>
      <c r="E7" s="171"/>
      <c r="F7" s="171"/>
    </row>
    <row r="8" spans="1:6" ht="12.75" hidden="1">
      <c r="A8" s="171"/>
      <c r="B8" s="171"/>
      <c r="C8" s="171"/>
      <c r="D8" s="171"/>
      <c r="E8" s="171"/>
      <c r="F8" s="171"/>
    </row>
    <row r="9" spans="1:6" ht="12.75" hidden="1">
      <c r="A9" s="171"/>
      <c r="B9" s="171"/>
      <c r="C9" s="171"/>
      <c r="D9" s="171"/>
      <c r="E9" s="171"/>
      <c r="F9" s="171"/>
    </row>
    <row r="11" spans="1:10" ht="23.25">
      <c r="A11" s="18" t="s">
        <v>4</v>
      </c>
      <c r="B11" s="18"/>
      <c r="C11" s="18"/>
      <c r="D11" s="5"/>
      <c r="F11" s="5" t="s">
        <v>41</v>
      </c>
      <c r="G11" s="5" t="s">
        <v>41</v>
      </c>
      <c r="H11" s="27" t="s">
        <v>41</v>
      </c>
      <c r="I11" s="5"/>
      <c r="J11" s="5"/>
    </row>
    <row r="12" spans="1:10" ht="64.5" customHeight="1" thickBot="1">
      <c r="A12" s="31" t="s">
        <v>20</v>
      </c>
      <c r="B12" s="69"/>
      <c r="C12" s="70" t="s">
        <v>13</v>
      </c>
      <c r="E12" s="29" t="s">
        <v>19</v>
      </c>
      <c r="F12" s="29" t="s">
        <v>34</v>
      </c>
      <c r="G12" s="29" t="s">
        <v>40</v>
      </c>
      <c r="H12" s="29" t="s">
        <v>35</v>
      </c>
      <c r="J12" s="33"/>
    </row>
    <row r="13" spans="1:10" ht="39" thickBot="1">
      <c r="A13" s="16" t="s">
        <v>21</v>
      </c>
      <c r="B13" s="4">
        <v>0</v>
      </c>
      <c r="C13" s="15"/>
      <c r="D13" s="40" t="s">
        <v>49</v>
      </c>
      <c r="E13" s="3"/>
      <c r="F13" s="2">
        <v>0</v>
      </c>
      <c r="G13" s="2"/>
      <c r="H13" s="2">
        <v>0</v>
      </c>
      <c r="J13" s="35"/>
    </row>
    <row r="14" spans="1:10" ht="26.25" thickBot="1">
      <c r="A14" s="30" t="s">
        <v>22</v>
      </c>
      <c r="B14" s="1">
        <v>0</v>
      </c>
      <c r="C14" s="71">
        <f>B13/9*B14</f>
        <v>0</v>
      </c>
      <c r="E14" s="3"/>
      <c r="F14" s="2">
        <v>0</v>
      </c>
      <c r="G14" s="2">
        <v>0</v>
      </c>
      <c r="H14" s="2">
        <v>0</v>
      </c>
      <c r="J14" s="35"/>
    </row>
    <row r="15" spans="1:10" ht="26.25" thickBot="1">
      <c r="A15" s="30" t="s">
        <v>26</v>
      </c>
      <c r="B15" s="4">
        <v>0</v>
      </c>
      <c r="C15" s="15"/>
      <c r="D15" s="12"/>
      <c r="E15" s="3"/>
      <c r="F15" s="2">
        <v>0</v>
      </c>
      <c r="G15" s="2"/>
      <c r="H15" s="2"/>
      <c r="J15" s="35"/>
    </row>
    <row r="16" spans="1:10" ht="16.5" thickBot="1">
      <c r="A16" s="16" t="s">
        <v>2</v>
      </c>
      <c r="B16" s="13">
        <f>B13+C14+B15</f>
        <v>0</v>
      </c>
      <c r="C16" s="15"/>
      <c r="D16" s="5"/>
      <c r="E16" s="3"/>
      <c r="F16" s="2">
        <v>0</v>
      </c>
      <c r="G16" s="2"/>
      <c r="H16" s="2"/>
      <c r="J16" s="35"/>
    </row>
    <row r="17" spans="3:10" ht="16.5" thickBot="1">
      <c r="C17" s="32"/>
      <c r="D17" s="5"/>
      <c r="E17" s="83"/>
      <c r="F17" s="2">
        <v>0</v>
      </c>
      <c r="G17" s="123">
        <v>0</v>
      </c>
      <c r="H17" s="123"/>
      <c r="J17" s="34"/>
    </row>
    <row r="18" spans="1:10" ht="16.5" thickBot="1">
      <c r="A18" s="65" t="s">
        <v>50</v>
      </c>
      <c r="B18" s="101"/>
      <c r="C18" s="102"/>
      <c r="D18" s="94"/>
      <c r="E18" s="121"/>
      <c r="F18" s="2">
        <v>0</v>
      </c>
      <c r="G18" s="123">
        <v>0</v>
      </c>
      <c r="H18" s="123">
        <v>0</v>
      </c>
      <c r="J18" s="34"/>
    </row>
    <row r="19" spans="1:10" ht="16.5" thickBot="1">
      <c r="A19" s="66" t="s">
        <v>51</v>
      </c>
      <c r="B19" s="97" t="s">
        <v>7</v>
      </c>
      <c r="C19" s="98"/>
      <c r="D19" s="94"/>
      <c r="E19" s="122"/>
      <c r="F19" s="2">
        <v>0</v>
      </c>
      <c r="G19" s="123">
        <v>0</v>
      </c>
      <c r="H19" s="123">
        <v>0</v>
      </c>
      <c r="J19" s="34"/>
    </row>
    <row r="20" spans="1:10" ht="16.5" thickBot="1">
      <c r="A20" s="66" t="s">
        <v>52</v>
      </c>
      <c r="B20" s="67" t="s">
        <v>11</v>
      </c>
      <c r="C20" s="95"/>
      <c r="D20" s="5"/>
      <c r="E20" s="122"/>
      <c r="F20" s="2">
        <v>0</v>
      </c>
      <c r="G20" s="123"/>
      <c r="H20" s="123"/>
      <c r="J20" s="34"/>
    </row>
    <row r="21" spans="1:10" ht="16.5" thickBot="1">
      <c r="A21" s="68" t="s">
        <v>53</v>
      </c>
      <c r="B21" s="99" t="s">
        <v>8</v>
      </c>
      <c r="C21" s="100"/>
      <c r="D21" s="94"/>
      <c r="E21" s="55" t="s">
        <v>3</v>
      </c>
      <c r="F21" s="14">
        <f>SUM(F13:F20)</f>
        <v>0</v>
      </c>
      <c r="G21" s="14">
        <f>SUM(G13:G20)</f>
        <v>0</v>
      </c>
      <c r="H21" s="14">
        <f>SUM(H13:H20)</f>
        <v>0</v>
      </c>
      <c r="J21" s="34"/>
    </row>
    <row r="22" spans="1:11" s="39" customFormat="1" ht="30.75" customHeight="1">
      <c r="A22" s="41"/>
      <c r="B22" s="46" t="s">
        <v>23</v>
      </c>
      <c r="C22" s="96" t="s">
        <v>24</v>
      </c>
      <c r="D22" s="41" t="s">
        <v>25</v>
      </c>
      <c r="E22" s="47"/>
      <c r="F22" s="41"/>
      <c r="H22" s="38"/>
      <c r="J22" s="40"/>
      <c r="K22" s="40"/>
    </row>
    <row r="23" spans="1:8" ht="57" customHeight="1" thickBot="1">
      <c r="A23" s="49" t="s">
        <v>0</v>
      </c>
      <c r="B23" s="43" t="s">
        <v>27</v>
      </c>
      <c r="C23" s="44" t="s">
        <v>27</v>
      </c>
      <c r="D23" s="45" t="s">
        <v>27</v>
      </c>
      <c r="E23" s="42" t="s">
        <v>28</v>
      </c>
      <c r="F23" s="48" t="s">
        <v>33</v>
      </c>
      <c r="G23" s="26" t="s">
        <v>39</v>
      </c>
      <c r="H23" s="26"/>
    </row>
    <row r="24" spans="1:7" ht="13.5" thickTop="1">
      <c r="A24" s="135">
        <f aca="true" t="shared" si="0" ref="A24:A31">E13</f>
        <v>0</v>
      </c>
      <c r="B24" s="84">
        <f>B13*F13</f>
        <v>0</v>
      </c>
      <c r="C24" s="85">
        <f>G13*C14</f>
        <v>0</v>
      </c>
      <c r="D24" s="127">
        <f>H13*B15</f>
        <v>0</v>
      </c>
      <c r="E24" s="86">
        <f aca="true" t="shared" si="1" ref="E24:E31">B24+C24+D24</f>
        <v>0</v>
      </c>
      <c r="F24" s="131" t="e">
        <f>E24/B16</f>
        <v>#DIV/0!</v>
      </c>
      <c r="G24" s="12">
        <f>(B36+B37+B38)-E24</f>
        <v>0</v>
      </c>
    </row>
    <row r="25" spans="1:7" ht="12.75">
      <c r="A25" s="136">
        <f t="shared" si="0"/>
        <v>0</v>
      </c>
      <c r="B25" s="84">
        <f>B13*F14</f>
        <v>0</v>
      </c>
      <c r="C25" s="85">
        <f>G14*C14</f>
        <v>0</v>
      </c>
      <c r="D25" s="128">
        <f>H14*B15</f>
        <v>0</v>
      </c>
      <c r="E25" s="86">
        <f t="shared" si="1"/>
        <v>0</v>
      </c>
      <c r="F25" s="132" t="e">
        <f>E25/B16</f>
        <v>#DIV/0!</v>
      </c>
      <c r="G25" s="12">
        <f>(B39+B40+B41)-E25</f>
        <v>0</v>
      </c>
    </row>
    <row r="26" spans="1:7" ht="19.5" customHeight="1">
      <c r="A26" s="136">
        <f t="shared" si="0"/>
        <v>0</v>
      </c>
      <c r="B26" s="84">
        <f>F15*B13</f>
        <v>0</v>
      </c>
      <c r="C26" s="85">
        <f>G15*C14</f>
        <v>0</v>
      </c>
      <c r="D26" s="128">
        <f>H15*B15</f>
        <v>0</v>
      </c>
      <c r="E26" s="86">
        <f t="shared" si="1"/>
        <v>0</v>
      </c>
      <c r="F26" s="132" t="e">
        <f>E26/B16</f>
        <v>#DIV/0!</v>
      </c>
      <c r="G26" s="12">
        <f>(B42+B43+B44)-E26</f>
        <v>0</v>
      </c>
    </row>
    <row r="27" spans="1:11" ht="39" customHeight="1">
      <c r="A27" s="137">
        <f t="shared" si="0"/>
        <v>0</v>
      </c>
      <c r="B27" s="91">
        <f>F16*B13</f>
        <v>0</v>
      </c>
      <c r="C27" s="125">
        <f>G16*C14</f>
        <v>0</v>
      </c>
      <c r="D27" s="126">
        <f>H16*B15</f>
        <v>0</v>
      </c>
      <c r="E27" s="86">
        <f t="shared" si="1"/>
        <v>0</v>
      </c>
      <c r="F27" s="132" t="e">
        <f>E27/B16</f>
        <v>#DIV/0!</v>
      </c>
      <c r="G27" s="12">
        <f>(B45+B46+B47)-E27</f>
        <v>0</v>
      </c>
      <c r="K27" s="110"/>
    </row>
    <row r="28" spans="1:7" ht="12.75">
      <c r="A28" s="138">
        <f t="shared" si="0"/>
        <v>0</v>
      </c>
      <c r="B28" s="92">
        <f>F17*B13</f>
        <v>0</v>
      </c>
      <c r="C28" s="126">
        <f>G17*C14</f>
        <v>0</v>
      </c>
      <c r="D28" s="93">
        <f>H17*B15</f>
        <v>0</v>
      </c>
      <c r="E28" s="86">
        <f t="shared" si="1"/>
        <v>0</v>
      </c>
      <c r="F28" s="133" t="e">
        <f>E28/B16</f>
        <v>#DIV/0!</v>
      </c>
      <c r="G28" s="12">
        <f>(B50+B49+B48)-E28</f>
        <v>0</v>
      </c>
    </row>
    <row r="29" spans="1:7" ht="12.75">
      <c r="A29" s="139">
        <f t="shared" si="0"/>
        <v>0</v>
      </c>
      <c r="B29" s="92">
        <f>F18*B13</f>
        <v>0</v>
      </c>
      <c r="C29" s="93">
        <f>G18*C14</f>
        <v>0</v>
      </c>
      <c r="D29" s="93">
        <f>H18*B15</f>
        <v>0</v>
      </c>
      <c r="E29" s="86">
        <f t="shared" si="1"/>
        <v>0</v>
      </c>
      <c r="F29" s="133" t="e">
        <f>E29/B16</f>
        <v>#DIV/0!</v>
      </c>
      <c r="G29" s="12">
        <f>(B53+B52+B51)-E29</f>
        <v>0</v>
      </c>
    </row>
    <row r="30" spans="1:7" ht="12.75">
      <c r="A30" s="140">
        <f t="shared" si="0"/>
        <v>0</v>
      </c>
      <c r="B30" s="92">
        <f>F19*B13</f>
        <v>0</v>
      </c>
      <c r="C30" s="93">
        <f>G19*C14</f>
        <v>0</v>
      </c>
      <c r="D30" s="93">
        <f>H19*B15</f>
        <v>0</v>
      </c>
      <c r="E30" s="86">
        <f t="shared" si="1"/>
        <v>0</v>
      </c>
      <c r="F30" s="132" t="e">
        <f>E30/B16</f>
        <v>#DIV/0!</v>
      </c>
      <c r="G30" s="12">
        <f>(B54+B55+B56)-E30</f>
        <v>0</v>
      </c>
    </row>
    <row r="31" spans="1:7" ht="13.5" thickBot="1">
      <c r="A31" s="141">
        <f t="shared" si="0"/>
        <v>0</v>
      </c>
      <c r="B31" s="92">
        <f>F20*B13</f>
        <v>0</v>
      </c>
      <c r="C31" s="130">
        <f>G20*C14</f>
        <v>0</v>
      </c>
      <c r="D31" s="129">
        <f>H20*B15</f>
        <v>0</v>
      </c>
      <c r="E31" s="86">
        <f t="shared" si="1"/>
        <v>0</v>
      </c>
      <c r="F31" s="134" t="e">
        <f>E31/B16</f>
        <v>#DIV/0!</v>
      </c>
      <c r="G31" s="12">
        <f>(B57+B58+B59)-E31</f>
        <v>0</v>
      </c>
    </row>
    <row r="32" spans="1:11" ht="16.5" thickTop="1">
      <c r="A32" s="90" t="s">
        <v>29</v>
      </c>
      <c r="B32" s="87">
        <f>SUM(B24:B31)</f>
        <v>0</v>
      </c>
      <c r="C32" s="36">
        <f>SUM(C24:C31)</f>
        <v>0</v>
      </c>
      <c r="D32" s="87">
        <f>SUM(D24:D31)</f>
        <v>0</v>
      </c>
      <c r="E32" s="88">
        <f>SUM(E24:E31)</f>
        <v>0</v>
      </c>
      <c r="F32" s="89" t="e">
        <f>SUM(F24:F31)</f>
        <v>#DIV/0!</v>
      </c>
      <c r="H32" s="54"/>
      <c r="K32" s="5"/>
    </row>
    <row r="33" spans="8:11" ht="7.5" customHeight="1">
      <c r="H33" s="5"/>
      <c r="I33" s="5"/>
      <c r="J33" s="5"/>
      <c r="K33" s="5"/>
    </row>
    <row r="34" spans="1:11" ht="31.5" customHeight="1">
      <c r="A34" s="17" t="s">
        <v>36</v>
      </c>
      <c r="B34" s="17"/>
      <c r="C34" s="17"/>
      <c r="D34" s="7"/>
      <c r="E34" s="7"/>
      <c r="F34" s="7"/>
      <c r="G34" s="7"/>
      <c r="H34" s="63" t="s">
        <v>37</v>
      </c>
      <c r="I34" s="25" t="s">
        <v>12</v>
      </c>
      <c r="J34" s="5"/>
      <c r="K34" s="5"/>
    </row>
    <row r="35" spans="1:9" ht="13.5" thickBot="1">
      <c r="A35" s="10"/>
      <c r="B35" s="10" t="s">
        <v>5</v>
      </c>
      <c r="C35" s="7" t="s">
        <v>44</v>
      </c>
      <c r="D35" s="10" t="s">
        <v>0</v>
      </c>
      <c r="E35" s="82"/>
      <c r="F35" s="72" t="s">
        <v>1</v>
      </c>
      <c r="G35" s="72" t="s">
        <v>6</v>
      </c>
      <c r="H35" s="6"/>
      <c r="I35" s="64" t="s">
        <v>10</v>
      </c>
    </row>
    <row r="36" spans="1:9" ht="12.75">
      <c r="A36" s="176">
        <f>A24</f>
        <v>0</v>
      </c>
      <c r="B36" s="149"/>
      <c r="C36" s="19"/>
      <c r="D36" s="72">
        <f>A36</f>
        <v>0</v>
      </c>
      <c r="E36" s="81"/>
      <c r="F36" s="162"/>
      <c r="G36" s="74"/>
      <c r="H36" s="51" t="e">
        <f>B36/B16</f>
        <v>#DIV/0!</v>
      </c>
      <c r="I36" s="37"/>
    </row>
    <row r="37" spans="1:9" ht="12.75">
      <c r="A37" s="177"/>
      <c r="B37" s="150"/>
      <c r="C37" s="20"/>
      <c r="D37" s="72">
        <f>A36</f>
        <v>0</v>
      </c>
      <c r="E37" s="81"/>
      <c r="F37" s="163"/>
      <c r="G37" s="166"/>
      <c r="H37" s="51" t="e">
        <f>B37/B16</f>
        <v>#DIV/0!</v>
      </c>
      <c r="I37" s="54" t="e">
        <f>SUM(H36:H38)</f>
        <v>#DIV/0!</v>
      </c>
    </row>
    <row r="38" spans="1:9" ht="12.75">
      <c r="A38" s="153"/>
      <c r="B38" s="150"/>
      <c r="C38" s="20"/>
      <c r="D38" s="142">
        <f>A36</f>
        <v>0</v>
      </c>
      <c r="E38" s="50"/>
      <c r="F38" s="164"/>
      <c r="G38" s="166"/>
      <c r="H38" s="51" t="e">
        <f>B38/B16</f>
        <v>#DIV/0!</v>
      </c>
      <c r="I38" s="37"/>
    </row>
    <row r="39" spans="1:10" ht="12.75">
      <c r="A39" s="178">
        <f>A25</f>
        <v>0</v>
      </c>
      <c r="B39" s="151"/>
      <c r="C39" s="21"/>
      <c r="D39" s="72">
        <f>A39</f>
        <v>0</v>
      </c>
      <c r="E39" s="81"/>
      <c r="F39" s="163"/>
      <c r="G39" s="167"/>
      <c r="H39" s="51" t="e">
        <f>B39/B16</f>
        <v>#DIV/0!</v>
      </c>
      <c r="I39" s="37"/>
      <c r="J39" s="5"/>
    </row>
    <row r="40" spans="1:10" ht="12.75">
      <c r="A40" s="179"/>
      <c r="B40" s="150"/>
      <c r="C40" s="20"/>
      <c r="D40" s="72">
        <f>A39</f>
        <v>0</v>
      </c>
      <c r="E40" s="81"/>
      <c r="F40" s="163"/>
      <c r="G40" s="166"/>
      <c r="H40" s="51" t="e">
        <f>B40/B16</f>
        <v>#DIV/0!</v>
      </c>
      <c r="I40" s="54" t="e">
        <f>SUM(H39:H41)</f>
        <v>#DIV/0!</v>
      </c>
      <c r="J40" s="5"/>
    </row>
    <row r="41" spans="1:9" ht="12.75">
      <c r="A41" s="154"/>
      <c r="B41" s="150"/>
      <c r="C41" s="20"/>
      <c r="D41" s="72">
        <f>A39</f>
        <v>0</v>
      </c>
      <c r="E41" s="50"/>
      <c r="F41" s="163"/>
      <c r="G41" s="166"/>
      <c r="H41" s="51" t="e">
        <f>B41/B16</f>
        <v>#DIV/0!</v>
      </c>
      <c r="I41" s="37"/>
    </row>
    <row r="42" spans="1:8" ht="12.75">
      <c r="A42" s="155">
        <f>A26</f>
        <v>0</v>
      </c>
      <c r="B42" s="151"/>
      <c r="C42" s="21"/>
      <c r="D42" s="143">
        <f>A42</f>
        <v>0</v>
      </c>
      <c r="E42" s="106"/>
      <c r="F42" s="165"/>
      <c r="G42" s="167"/>
      <c r="H42" s="51" t="e">
        <f>B42/B16</f>
        <v>#DIV/0!</v>
      </c>
    </row>
    <row r="43" spans="1:9" ht="12.75">
      <c r="A43" s="156"/>
      <c r="B43" s="150"/>
      <c r="C43" s="20"/>
      <c r="D43" s="144">
        <f>A42</f>
        <v>0</v>
      </c>
      <c r="E43" s="103"/>
      <c r="F43" s="163"/>
      <c r="G43" s="166"/>
      <c r="H43" s="51" t="e">
        <f>B43/B16</f>
        <v>#DIV/0!</v>
      </c>
      <c r="I43" s="118" t="e">
        <f>SUM(H42:H44)</f>
        <v>#DIV/0!</v>
      </c>
    </row>
    <row r="44" spans="1:9" ht="12.75">
      <c r="A44" s="157"/>
      <c r="B44" s="152"/>
      <c r="C44" s="23"/>
      <c r="D44" s="145">
        <f>A42</f>
        <v>0</v>
      </c>
      <c r="E44" s="103"/>
      <c r="F44" s="164"/>
      <c r="G44" s="168"/>
      <c r="H44" s="51" t="e">
        <f>B44/B16</f>
        <v>#DIV/0!</v>
      </c>
      <c r="I44" s="54"/>
    </row>
    <row r="45" spans="1:9" ht="12.75">
      <c r="A45" s="155">
        <f>A27</f>
        <v>0</v>
      </c>
      <c r="B45" s="151"/>
      <c r="C45" s="21"/>
      <c r="D45" s="143">
        <f>A45</f>
        <v>0</v>
      </c>
      <c r="E45" s="106"/>
      <c r="F45" s="165"/>
      <c r="G45" s="167"/>
      <c r="H45" s="51" t="e">
        <f>B45/B16</f>
        <v>#DIV/0!</v>
      </c>
      <c r="I45" s="54"/>
    </row>
    <row r="46" spans="1:9" ht="12.75">
      <c r="A46" s="156"/>
      <c r="B46" s="150"/>
      <c r="C46" s="20"/>
      <c r="D46" s="144">
        <f>A45</f>
        <v>0</v>
      </c>
      <c r="E46" s="81"/>
      <c r="F46" s="163"/>
      <c r="G46" s="166"/>
      <c r="H46" s="51" t="e">
        <f>B46/B16</f>
        <v>#DIV/0!</v>
      </c>
      <c r="I46" s="54" t="e">
        <f>SUM(H45:H47)</f>
        <v>#DIV/0!</v>
      </c>
    </row>
    <row r="47" spans="1:9" ht="12.75">
      <c r="A47" s="157"/>
      <c r="B47" s="150"/>
      <c r="C47" s="23"/>
      <c r="D47" s="145">
        <f>A45</f>
        <v>0</v>
      </c>
      <c r="E47" s="81"/>
      <c r="F47" s="164"/>
      <c r="G47" s="168"/>
      <c r="H47" s="51" t="e">
        <f>B47/B16</f>
        <v>#DIV/0!</v>
      </c>
      <c r="I47" s="54"/>
    </row>
    <row r="48" spans="1:9" ht="12.75">
      <c r="A48" s="158">
        <f>A28</f>
        <v>0</v>
      </c>
      <c r="B48" s="151"/>
      <c r="C48" s="21"/>
      <c r="D48" s="146">
        <f>A48</f>
        <v>0</v>
      </c>
      <c r="E48" s="79"/>
      <c r="F48" s="165"/>
      <c r="G48" s="167"/>
      <c r="H48" s="51" t="e">
        <f>B48/B16</f>
        <v>#DIV/0!</v>
      </c>
      <c r="I48" s="54"/>
    </row>
    <row r="49" spans="1:9" ht="12.75">
      <c r="A49" s="159"/>
      <c r="B49" s="150"/>
      <c r="C49" s="20"/>
      <c r="D49" s="147">
        <f>A48</f>
        <v>0</v>
      </c>
      <c r="E49" s="75"/>
      <c r="F49" s="163"/>
      <c r="G49" s="166"/>
      <c r="H49" s="51" t="e">
        <f>B49/B16</f>
        <v>#DIV/0!</v>
      </c>
      <c r="I49" s="54" t="e">
        <f>SUM(H48:H50)</f>
        <v>#DIV/0!</v>
      </c>
    </row>
    <row r="50" spans="1:9" ht="12.75">
      <c r="A50" s="159"/>
      <c r="B50" s="152"/>
      <c r="C50" s="20"/>
      <c r="D50" s="148">
        <f>A48</f>
        <v>0</v>
      </c>
      <c r="E50" s="77"/>
      <c r="F50" s="164"/>
      <c r="G50" s="168"/>
      <c r="H50" s="51" t="e">
        <f>B50/B16</f>
        <v>#DIV/0!</v>
      </c>
      <c r="I50" s="54"/>
    </row>
    <row r="51" spans="1:9" ht="12.75">
      <c r="A51" s="158">
        <f>A29</f>
        <v>0</v>
      </c>
      <c r="B51" s="151"/>
      <c r="C51" s="21"/>
      <c r="D51" s="146">
        <f>A51</f>
        <v>0</v>
      </c>
      <c r="E51" s="79"/>
      <c r="F51" s="165"/>
      <c r="G51" s="167"/>
      <c r="H51" s="51" t="e">
        <f>B51/B16</f>
        <v>#DIV/0!</v>
      </c>
      <c r="I51" s="54"/>
    </row>
    <row r="52" spans="1:9" ht="12.75">
      <c r="A52" s="159"/>
      <c r="B52" s="150"/>
      <c r="C52" s="20"/>
      <c r="D52" s="147">
        <f>A51</f>
        <v>0</v>
      </c>
      <c r="E52" s="75"/>
      <c r="F52" s="163"/>
      <c r="G52" s="166"/>
      <c r="H52" s="51" t="e">
        <f>B52/B16</f>
        <v>#DIV/0!</v>
      </c>
      <c r="I52" s="54" t="e">
        <f>SUM(H51:H53)</f>
        <v>#DIV/0!</v>
      </c>
    </row>
    <row r="53" spans="1:9" ht="12.75">
      <c r="A53" s="160"/>
      <c r="B53" s="152"/>
      <c r="C53" s="20"/>
      <c r="D53" s="148">
        <f>A51</f>
        <v>0</v>
      </c>
      <c r="E53" s="77"/>
      <c r="F53" s="164"/>
      <c r="G53" s="168"/>
      <c r="H53" s="51" t="e">
        <f>B53/B16</f>
        <v>#DIV/0!</v>
      </c>
      <c r="I53" s="54"/>
    </row>
    <row r="54" spans="1:9" ht="12.75">
      <c r="A54" s="161">
        <f>A30</f>
        <v>0</v>
      </c>
      <c r="B54" s="150"/>
      <c r="C54" s="21"/>
      <c r="D54" s="147">
        <f>A54</f>
        <v>0</v>
      </c>
      <c r="E54" s="75"/>
      <c r="F54" s="163"/>
      <c r="G54" s="166"/>
      <c r="H54" s="51" t="e">
        <f>B54/B16</f>
        <v>#DIV/0!</v>
      </c>
      <c r="I54" s="54"/>
    </row>
    <row r="55" spans="1:9" ht="12.75">
      <c r="A55" s="159"/>
      <c r="B55" s="150"/>
      <c r="C55" s="20"/>
      <c r="D55" s="147">
        <f>A54</f>
        <v>0</v>
      </c>
      <c r="E55" s="75"/>
      <c r="F55" s="163"/>
      <c r="G55" s="166"/>
      <c r="H55" s="51" t="e">
        <f>B55/B16</f>
        <v>#DIV/0!</v>
      </c>
      <c r="I55" s="54" t="e">
        <f>SUM(H54:H56)</f>
        <v>#DIV/0!</v>
      </c>
    </row>
    <row r="56" spans="1:9" ht="12.75">
      <c r="A56" s="159"/>
      <c r="B56" s="152"/>
      <c r="C56" s="23"/>
      <c r="D56" s="147">
        <f>A54</f>
        <v>0</v>
      </c>
      <c r="E56" s="77"/>
      <c r="F56" s="163"/>
      <c r="G56" s="168"/>
      <c r="H56" s="51" t="e">
        <f>B56/B16</f>
        <v>#DIV/0!</v>
      </c>
      <c r="I56" s="54"/>
    </row>
    <row r="57" spans="1:9" ht="12.75">
      <c r="A57" s="158">
        <f>A31</f>
        <v>0</v>
      </c>
      <c r="B57" s="150"/>
      <c r="C57" s="20"/>
      <c r="D57" s="146">
        <f>A57</f>
        <v>0</v>
      </c>
      <c r="E57" s="75"/>
      <c r="F57" s="165"/>
      <c r="G57" s="166"/>
      <c r="H57" s="51" t="e">
        <f>B57/B16</f>
        <v>#DIV/0!</v>
      </c>
      <c r="I57" s="54"/>
    </row>
    <row r="58" spans="1:9" ht="12.75">
      <c r="A58" s="159"/>
      <c r="B58" s="150"/>
      <c r="C58" s="20"/>
      <c r="D58" s="147">
        <f>A57</f>
        <v>0</v>
      </c>
      <c r="E58" s="75"/>
      <c r="F58" s="163"/>
      <c r="G58" s="166"/>
      <c r="H58" s="51" t="e">
        <f>B58/B16</f>
        <v>#DIV/0!</v>
      </c>
      <c r="I58" s="54" t="e">
        <f>SUM(H57:H59)</f>
        <v>#DIV/0!</v>
      </c>
    </row>
    <row r="59" spans="1:9" ht="12.75">
      <c r="A59" s="159"/>
      <c r="B59" s="150"/>
      <c r="C59" s="20"/>
      <c r="D59" s="147">
        <f>A57</f>
        <v>0</v>
      </c>
      <c r="E59" s="75"/>
      <c r="F59" s="163"/>
      <c r="G59" s="166"/>
      <c r="H59" s="51" t="e">
        <f>B59/B16</f>
        <v>#DIV/0!</v>
      </c>
      <c r="I59" s="54"/>
    </row>
    <row r="60" spans="1:9" ht="12.75">
      <c r="A60" s="11" t="s">
        <v>3</v>
      </c>
      <c r="B60" s="151">
        <f>SUM(B36:B59)</f>
        <v>0</v>
      </c>
      <c r="C60" s="21"/>
      <c r="D60" s="79"/>
      <c r="E60" s="8"/>
      <c r="F60" s="79"/>
      <c r="G60" s="167"/>
      <c r="H60" s="51" t="e">
        <f>SUM(H36:H59)</f>
        <v>#DIV/0!</v>
      </c>
      <c r="I60" s="53" t="e">
        <f>SUM(I36:I43)</f>
        <v>#DIV/0!</v>
      </c>
    </row>
    <row r="61" spans="7:10" ht="8.25" customHeight="1">
      <c r="G61" s="24"/>
      <c r="J61" s="5"/>
    </row>
    <row r="62" spans="1:10" ht="18">
      <c r="A62" s="56"/>
      <c r="B62" s="56"/>
      <c r="C62" s="56"/>
      <c r="D62" s="57"/>
      <c r="E62" s="57"/>
      <c r="F62" s="57"/>
      <c r="G62" s="58"/>
      <c r="J62" s="5"/>
    </row>
    <row r="63" spans="1:10" ht="12.75">
      <c r="A63" s="57"/>
      <c r="B63" s="57"/>
      <c r="C63" s="57"/>
      <c r="D63" s="57"/>
      <c r="E63" s="57"/>
      <c r="F63" s="57"/>
      <c r="G63" s="58"/>
      <c r="J63" s="5"/>
    </row>
    <row r="64" spans="1:10" ht="12.75">
      <c r="A64" s="169"/>
      <c r="B64" s="61"/>
      <c r="C64" s="61"/>
      <c r="D64" s="57"/>
      <c r="E64" s="57"/>
      <c r="F64" s="59"/>
      <c r="G64" s="60"/>
      <c r="I64" s="52"/>
      <c r="J64" s="27"/>
    </row>
    <row r="65" spans="1:10" ht="12.75">
      <c r="A65" s="170"/>
      <c r="B65" s="61"/>
      <c r="C65" s="61"/>
      <c r="D65" s="57"/>
      <c r="E65" s="57"/>
      <c r="F65" s="59"/>
      <c r="G65" s="60"/>
      <c r="I65" s="52"/>
      <c r="J65" s="27"/>
    </row>
    <row r="66" spans="1:10" ht="12.75">
      <c r="A66" s="62"/>
      <c r="B66" s="61"/>
      <c r="C66" s="61"/>
      <c r="D66" s="59"/>
      <c r="E66" s="57"/>
      <c r="F66" s="59"/>
      <c r="G66" s="60"/>
      <c r="J66" s="5"/>
    </row>
    <row r="67" spans="1:10" ht="12.75">
      <c r="A67" s="169"/>
      <c r="B67" s="61"/>
      <c r="C67" s="61"/>
      <c r="D67" s="59"/>
      <c r="E67" s="57"/>
      <c r="F67" s="59"/>
      <c r="G67" s="60"/>
      <c r="J67" s="5"/>
    </row>
    <row r="68" spans="1:10" ht="12.75">
      <c r="A68" s="169"/>
      <c r="B68" s="61"/>
      <c r="C68" s="61"/>
      <c r="D68" s="59"/>
      <c r="E68" s="57"/>
      <c r="F68" s="59"/>
      <c r="G68" s="60"/>
      <c r="J68" s="5"/>
    </row>
    <row r="69" spans="1:10" ht="12.75">
      <c r="A69" s="62"/>
      <c r="B69" s="61"/>
      <c r="C69" s="61"/>
      <c r="D69" s="59"/>
      <c r="E69" s="57"/>
      <c r="F69" s="59"/>
      <c r="G69" s="60"/>
      <c r="J69" s="5"/>
    </row>
    <row r="70" spans="1:11" ht="12.75">
      <c r="A70" s="62"/>
      <c r="B70" s="61"/>
      <c r="C70" s="61"/>
      <c r="D70" s="59"/>
      <c r="E70" s="57"/>
      <c r="F70" s="59"/>
      <c r="G70" s="60"/>
      <c r="H70" s="5"/>
      <c r="I70" s="5"/>
      <c r="J70" s="5"/>
      <c r="K70" s="5"/>
    </row>
    <row r="71" spans="1:11" ht="12.75">
      <c r="A71" s="62"/>
      <c r="B71" s="61"/>
      <c r="C71" s="61"/>
      <c r="D71" s="59"/>
      <c r="E71" s="57"/>
      <c r="F71" s="59"/>
      <c r="G71" s="60"/>
      <c r="H71" s="5"/>
      <c r="I71" s="5"/>
      <c r="J71" s="5"/>
      <c r="K71" s="5"/>
    </row>
    <row r="72" spans="1:11" ht="12.75">
      <c r="A72" s="62"/>
      <c r="B72" s="61"/>
      <c r="C72" s="61"/>
      <c r="D72" s="59"/>
      <c r="E72" s="57"/>
      <c r="F72" s="59"/>
      <c r="G72" s="60"/>
      <c r="H72" s="5"/>
      <c r="I72" s="5"/>
      <c r="J72" s="5"/>
      <c r="K72" s="5"/>
    </row>
    <row r="73" ht="12.75">
      <c r="D73" s="59"/>
    </row>
    <row r="74" ht="12.75">
      <c r="D74" s="59"/>
    </row>
  </sheetData>
  <mergeCells count="10">
    <mergeCell ref="A64:A65"/>
    <mergeCell ref="A67:A68"/>
    <mergeCell ref="A1:F9"/>
    <mergeCell ref="I1:J1"/>
    <mergeCell ref="I2:J2"/>
    <mergeCell ref="I3:J3"/>
    <mergeCell ref="I4:J4"/>
    <mergeCell ref="I5:J5"/>
    <mergeCell ref="A36:A37"/>
    <mergeCell ref="A39:A40"/>
  </mergeCells>
  <printOptions/>
  <pageMargins left="0.75" right="0.75" top="1" bottom="1" header="0.5" footer="0.5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="60" zoomScaleNormal="60" workbookViewId="0" topLeftCell="A1">
      <selection activeCell="A1" sqref="A1:IV16384"/>
    </sheetView>
  </sheetViews>
  <sheetFormatPr defaultColWidth="9.140625" defaultRowHeight="12.75"/>
  <cols>
    <col min="1" max="1" width="24.7109375" style="0" customWidth="1"/>
    <col min="2" max="2" width="15.7109375" style="0" customWidth="1"/>
    <col min="3" max="3" width="14.57421875" style="0" customWidth="1"/>
    <col min="4" max="4" width="14.28125" style="0" customWidth="1"/>
    <col min="5" max="5" width="17.7109375" style="0" customWidth="1"/>
    <col min="6" max="6" width="18.57421875" style="0" customWidth="1"/>
    <col min="7" max="7" width="17.7109375" style="0" customWidth="1"/>
    <col min="8" max="8" width="14.28125" style="0" customWidth="1"/>
    <col min="9" max="9" width="17.57421875" style="0" customWidth="1"/>
    <col min="10" max="10" width="9.00390625" style="0" customWidth="1"/>
    <col min="11" max="11" width="16.7109375" style="0" customWidth="1"/>
    <col min="12" max="12" width="13.57421875" style="0" customWidth="1"/>
    <col min="13" max="13" width="11.00390625" style="0" customWidth="1"/>
  </cols>
  <sheetData>
    <row r="1" spans="1:10" ht="13.5" thickBot="1">
      <c r="A1" s="171" t="s">
        <v>38</v>
      </c>
      <c r="B1" s="171"/>
      <c r="C1" s="171"/>
      <c r="D1" s="171"/>
      <c r="E1" s="171"/>
      <c r="F1" s="171"/>
      <c r="H1" s="28" t="s">
        <v>14</v>
      </c>
      <c r="I1" s="172"/>
      <c r="J1" s="173"/>
    </row>
    <row r="2" spans="1:10" ht="14.25" thickBot="1" thickTop="1">
      <c r="A2" s="171"/>
      <c r="B2" s="171"/>
      <c r="C2" s="171"/>
      <c r="D2" s="171"/>
      <c r="E2" s="171"/>
      <c r="F2" s="171"/>
      <c r="H2" s="28" t="s">
        <v>15</v>
      </c>
      <c r="I2" s="174"/>
      <c r="J2" s="175"/>
    </row>
    <row r="3" spans="1:10" ht="14.25" thickBot="1" thickTop="1">
      <c r="A3" s="171"/>
      <c r="B3" s="171"/>
      <c r="C3" s="171"/>
      <c r="D3" s="171"/>
      <c r="E3" s="171"/>
      <c r="F3" s="171"/>
      <c r="H3" s="28" t="s">
        <v>16</v>
      </c>
      <c r="I3" s="174"/>
      <c r="J3" s="175"/>
    </row>
    <row r="4" spans="1:10" ht="14.25" thickBot="1" thickTop="1">
      <c r="A4" s="171"/>
      <c r="B4" s="171"/>
      <c r="C4" s="171"/>
      <c r="D4" s="171"/>
      <c r="E4" s="171"/>
      <c r="F4" s="171"/>
      <c r="H4" s="28" t="s">
        <v>17</v>
      </c>
      <c r="I4" s="174"/>
      <c r="J4" s="175"/>
    </row>
    <row r="5" spans="1:10" ht="14.25" thickBot="1" thickTop="1">
      <c r="A5" s="171"/>
      <c r="B5" s="171"/>
      <c r="C5" s="171"/>
      <c r="D5" s="171"/>
      <c r="E5" s="171"/>
      <c r="F5" s="171"/>
      <c r="H5" s="28" t="s">
        <v>18</v>
      </c>
      <c r="I5" s="174"/>
      <c r="J5" s="175"/>
    </row>
    <row r="6" spans="1:6" ht="2.25" customHeight="1" thickTop="1">
      <c r="A6" s="171"/>
      <c r="B6" s="171"/>
      <c r="C6" s="171"/>
      <c r="D6" s="171"/>
      <c r="E6" s="171"/>
      <c r="F6" s="171"/>
    </row>
    <row r="7" spans="1:6" ht="12.75" hidden="1">
      <c r="A7" s="171"/>
      <c r="B7" s="171"/>
      <c r="C7" s="171"/>
      <c r="D7" s="171"/>
      <c r="E7" s="171"/>
      <c r="F7" s="171"/>
    </row>
    <row r="8" spans="1:6" ht="12.75" hidden="1">
      <c r="A8" s="171"/>
      <c r="B8" s="171"/>
      <c r="C8" s="171"/>
      <c r="D8" s="171"/>
      <c r="E8" s="171"/>
      <c r="F8" s="171"/>
    </row>
    <row r="9" spans="1:6" ht="12.75" hidden="1">
      <c r="A9" s="171"/>
      <c r="B9" s="171"/>
      <c r="C9" s="171"/>
      <c r="D9" s="171"/>
      <c r="E9" s="171"/>
      <c r="F9" s="171"/>
    </row>
    <row r="11" spans="1:10" ht="23.25">
      <c r="A11" s="18" t="s">
        <v>4</v>
      </c>
      <c r="B11" s="18"/>
      <c r="C11" s="18"/>
      <c r="D11" s="5"/>
      <c r="F11" s="5" t="s">
        <v>41</v>
      </c>
      <c r="G11" s="5" t="s">
        <v>41</v>
      </c>
      <c r="H11" s="27" t="s">
        <v>41</v>
      </c>
      <c r="I11" s="5"/>
      <c r="J11" s="5"/>
    </row>
    <row r="12" spans="1:10" ht="64.5" customHeight="1" thickBot="1">
      <c r="A12" s="31" t="s">
        <v>20</v>
      </c>
      <c r="B12" s="69"/>
      <c r="C12" s="70" t="s">
        <v>13</v>
      </c>
      <c r="E12" s="29" t="s">
        <v>19</v>
      </c>
      <c r="F12" s="29" t="s">
        <v>34</v>
      </c>
      <c r="G12" s="29" t="s">
        <v>40</v>
      </c>
      <c r="H12" s="29" t="s">
        <v>35</v>
      </c>
      <c r="J12" s="33"/>
    </row>
    <row r="13" spans="1:10" ht="26.25" thickBot="1">
      <c r="A13" s="16" t="s">
        <v>21</v>
      </c>
      <c r="B13" s="4">
        <v>40000</v>
      </c>
      <c r="C13" s="15"/>
      <c r="D13" s="5" t="s">
        <v>42</v>
      </c>
      <c r="E13" s="3" t="s">
        <v>30</v>
      </c>
      <c r="F13" s="2">
        <v>0.5</v>
      </c>
      <c r="G13" s="2"/>
      <c r="H13" s="2">
        <v>0.5</v>
      </c>
      <c r="J13" s="35"/>
    </row>
    <row r="14" spans="1:10" ht="26.25" thickBot="1">
      <c r="A14" s="30" t="s">
        <v>22</v>
      </c>
      <c r="B14" s="1">
        <v>1</v>
      </c>
      <c r="C14" s="71">
        <f>B13/9*B14</f>
        <v>4444.444444444444</v>
      </c>
      <c r="E14" s="3" t="s">
        <v>31</v>
      </c>
      <c r="F14" s="2">
        <v>0.2</v>
      </c>
      <c r="G14" s="2">
        <v>1</v>
      </c>
      <c r="H14" s="2">
        <v>0.5</v>
      </c>
      <c r="J14" s="35"/>
    </row>
    <row r="15" spans="1:10" ht="26.25" thickBot="1">
      <c r="A15" s="30" t="s">
        <v>26</v>
      </c>
      <c r="B15" s="4">
        <v>3000</v>
      </c>
      <c r="C15" s="15"/>
      <c r="D15" s="12"/>
      <c r="E15" s="3" t="s">
        <v>32</v>
      </c>
      <c r="F15" s="2">
        <v>0.1</v>
      </c>
      <c r="G15" s="2"/>
      <c r="H15" s="2"/>
      <c r="J15" s="35"/>
    </row>
    <row r="16" spans="1:10" ht="27" thickBot="1">
      <c r="A16" s="16" t="s">
        <v>2</v>
      </c>
      <c r="B16" s="13">
        <f>B13+C14+B15</f>
        <v>47444.444444444445</v>
      </c>
      <c r="C16" s="15"/>
      <c r="D16" s="5"/>
      <c r="E16" s="3" t="s">
        <v>43</v>
      </c>
      <c r="F16" s="2">
        <v>0.05</v>
      </c>
      <c r="G16" s="2"/>
      <c r="H16" s="2"/>
      <c r="J16" s="35"/>
    </row>
    <row r="17" spans="3:10" ht="16.5" thickBot="1">
      <c r="C17" s="32"/>
      <c r="D17" s="5"/>
      <c r="E17" s="83" t="s">
        <v>45</v>
      </c>
      <c r="F17" s="119">
        <v>0.05</v>
      </c>
      <c r="G17" s="123">
        <v>0</v>
      </c>
      <c r="H17" s="123"/>
      <c r="J17" s="34"/>
    </row>
    <row r="18" spans="1:10" ht="16.5" thickBot="1">
      <c r="A18" s="65" t="s">
        <v>9</v>
      </c>
      <c r="B18" s="101"/>
      <c r="C18" s="102"/>
      <c r="D18" s="94"/>
      <c r="E18" s="121" t="s">
        <v>46</v>
      </c>
      <c r="F18" s="120">
        <v>0.05</v>
      </c>
      <c r="G18" s="124">
        <v>0</v>
      </c>
      <c r="H18" s="124">
        <v>0</v>
      </c>
      <c r="J18" s="34"/>
    </row>
    <row r="19" spans="1:10" ht="16.5" thickBot="1">
      <c r="A19" s="66">
        <v>121000</v>
      </c>
      <c r="B19" s="97" t="s">
        <v>7</v>
      </c>
      <c r="C19" s="98"/>
      <c r="D19" s="94"/>
      <c r="E19" s="122" t="s">
        <v>47</v>
      </c>
      <c r="F19" s="120">
        <v>0.02</v>
      </c>
      <c r="G19" s="124">
        <v>0</v>
      </c>
      <c r="H19" s="124">
        <v>0</v>
      </c>
      <c r="J19" s="34"/>
    </row>
    <row r="20" spans="1:10" ht="16.5" thickBot="1">
      <c r="A20" s="66">
        <v>121010</v>
      </c>
      <c r="B20" s="67" t="s">
        <v>11</v>
      </c>
      <c r="C20" s="95"/>
      <c r="D20" s="5"/>
      <c r="E20" s="122" t="s">
        <v>48</v>
      </c>
      <c r="F20" s="120">
        <v>0.03</v>
      </c>
      <c r="G20" s="124"/>
      <c r="H20" s="124"/>
      <c r="J20" s="34"/>
    </row>
    <row r="21" spans="1:10" ht="16.5" thickBot="1">
      <c r="A21" s="68">
        <v>121020</v>
      </c>
      <c r="B21" s="99" t="s">
        <v>8</v>
      </c>
      <c r="C21" s="100"/>
      <c r="D21" s="94"/>
      <c r="E21" s="55" t="s">
        <v>3</v>
      </c>
      <c r="F21" s="14">
        <f>SUM(F13:F20)</f>
        <v>1</v>
      </c>
      <c r="G21" s="14">
        <f>SUM(G13:G20)</f>
        <v>1</v>
      </c>
      <c r="H21" s="14">
        <f>SUM(H13:H20)</f>
        <v>1</v>
      </c>
      <c r="J21" s="34"/>
    </row>
    <row r="22" spans="1:11" s="39" customFormat="1" ht="30.75" customHeight="1">
      <c r="A22" s="41"/>
      <c r="B22" s="46" t="s">
        <v>23</v>
      </c>
      <c r="C22" s="96" t="s">
        <v>24</v>
      </c>
      <c r="D22" s="41" t="s">
        <v>25</v>
      </c>
      <c r="E22" s="47"/>
      <c r="F22" s="41"/>
      <c r="H22" s="38"/>
      <c r="J22" s="40"/>
      <c r="K22" s="40"/>
    </row>
    <row r="23" spans="1:8" ht="57" customHeight="1" thickBot="1">
      <c r="A23" s="49" t="s">
        <v>0</v>
      </c>
      <c r="B23" s="43" t="s">
        <v>27</v>
      </c>
      <c r="C23" s="44" t="s">
        <v>27</v>
      </c>
      <c r="D23" s="45" t="s">
        <v>27</v>
      </c>
      <c r="E23" s="42" t="s">
        <v>28</v>
      </c>
      <c r="F23" s="48" t="s">
        <v>33</v>
      </c>
      <c r="G23" s="26" t="s">
        <v>39</v>
      </c>
      <c r="H23" s="26"/>
    </row>
    <row r="24" spans="1:7" ht="26.25" thickTop="1">
      <c r="A24" s="135" t="str">
        <f aca="true" t="shared" si="0" ref="A24:A31">E13</f>
        <v>Instruction/Internal Service (INSTR1)</v>
      </c>
      <c r="B24" s="84">
        <f>B13*F13</f>
        <v>20000</v>
      </c>
      <c r="C24" s="85">
        <f>G13*C14</f>
        <v>0</v>
      </c>
      <c r="D24" s="127">
        <f>H13*B15</f>
        <v>1500</v>
      </c>
      <c r="E24" s="86">
        <f aca="true" t="shared" si="1" ref="E24:E31">B24+C24+D24</f>
        <v>21500</v>
      </c>
      <c r="F24" s="131">
        <f>E24/B16</f>
        <v>0.4531615925058548</v>
      </c>
      <c r="G24" s="12">
        <f>(B36+B37+B38)-E24</f>
        <v>0</v>
      </c>
    </row>
    <row r="25" spans="1:7" ht="25.5">
      <c r="A25" s="136" t="str">
        <f t="shared" si="0"/>
        <v>Departmental Research (INSTR2)</v>
      </c>
      <c r="B25" s="84">
        <f>B13*F14</f>
        <v>8000</v>
      </c>
      <c r="C25" s="85">
        <f>G14*C14</f>
        <v>4444.444444444444</v>
      </c>
      <c r="D25" s="128">
        <f>H14*B15</f>
        <v>1500</v>
      </c>
      <c r="E25" s="86">
        <f t="shared" si="1"/>
        <v>13944.444444444445</v>
      </c>
      <c r="F25" s="132">
        <f>E25/B16</f>
        <v>0.2939110070257611</v>
      </c>
      <c r="G25" s="12">
        <f>(B39+B40+B41)-E25</f>
        <v>-0.004444444444743567</v>
      </c>
    </row>
    <row r="26" spans="1:7" ht="19.5" customHeight="1">
      <c r="A26" s="136" t="str">
        <f t="shared" si="0"/>
        <v>Match (RSCH6)</v>
      </c>
      <c r="B26" s="84">
        <f>F15*B13</f>
        <v>4000</v>
      </c>
      <c r="C26" s="85">
        <f>G15*C14</f>
        <v>0</v>
      </c>
      <c r="D26" s="128">
        <f>H15*B15</f>
        <v>0</v>
      </c>
      <c r="E26" s="86">
        <f t="shared" si="1"/>
        <v>4000</v>
      </c>
      <c r="F26" s="132">
        <f>E26/B16</f>
        <v>0.08430913348946135</v>
      </c>
      <c r="G26" s="12">
        <f>(B42+B43+B44)-E26</f>
        <v>0</v>
      </c>
    </row>
    <row r="27" spans="1:11" ht="39" customHeight="1">
      <c r="A27" s="137" t="str">
        <f t="shared" si="0"/>
        <v>Public Service (PSERV) </v>
      </c>
      <c r="B27" s="91">
        <f>F16*B13</f>
        <v>2000</v>
      </c>
      <c r="C27" s="125">
        <f>G16*C14</f>
        <v>0</v>
      </c>
      <c r="D27" s="126">
        <f>H16*B15</f>
        <v>0</v>
      </c>
      <c r="E27" s="86">
        <f t="shared" si="1"/>
        <v>2000</v>
      </c>
      <c r="F27" s="132">
        <f>E27/B16</f>
        <v>0.04215456674473068</v>
      </c>
      <c r="G27" s="12">
        <f>(B45+B46+B47)-E27</f>
        <v>0</v>
      </c>
      <c r="K27" s="110"/>
    </row>
    <row r="28" spans="1:7" ht="12.75">
      <c r="A28" s="138" t="str">
        <f t="shared" si="0"/>
        <v>Blah</v>
      </c>
      <c r="B28" s="92">
        <f>F17*B13</f>
        <v>2000</v>
      </c>
      <c r="C28" s="126">
        <f>G17*C14</f>
        <v>0</v>
      </c>
      <c r="D28" s="93">
        <f>H17*B15</f>
        <v>0</v>
      </c>
      <c r="E28" s="86">
        <f t="shared" si="1"/>
        <v>2000</v>
      </c>
      <c r="F28" s="133">
        <f>E28/B16</f>
        <v>0.04215456674473068</v>
      </c>
      <c r="G28" s="12">
        <f>(B50+B49+B48)-E28</f>
        <v>0</v>
      </c>
    </row>
    <row r="29" spans="1:7" ht="12.75">
      <c r="A29" s="139" t="str">
        <f t="shared" si="0"/>
        <v>Blah blah</v>
      </c>
      <c r="B29" s="92">
        <f>F18*B13</f>
        <v>2000</v>
      </c>
      <c r="C29" s="93">
        <f>G18*C14</f>
        <v>0</v>
      </c>
      <c r="D29" s="93">
        <f>H18*B15</f>
        <v>0</v>
      </c>
      <c r="E29" s="86">
        <f t="shared" si="1"/>
        <v>2000</v>
      </c>
      <c r="F29" s="133">
        <f>E29/B16</f>
        <v>0.04215456674473068</v>
      </c>
      <c r="G29" s="12">
        <f>(B53+B52+B51)-E29</f>
        <v>0</v>
      </c>
    </row>
    <row r="30" spans="1:7" ht="12.75">
      <c r="A30" s="140" t="str">
        <f t="shared" si="0"/>
        <v>Bloo Bloo</v>
      </c>
      <c r="B30" s="92">
        <f>F19*B13</f>
        <v>800</v>
      </c>
      <c r="C30" s="93">
        <f>G19*C14</f>
        <v>0</v>
      </c>
      <c r="D30" s="93">
        <f>H19*B15</f>
        <v>0</v>
      </c>
      <c r="E30" s="86">
        <f t="shared" si="1"/>
        <v>800</v>
      </c>
      <c r="F30" s="132">
        <f>E30/B16</f>
        <v>0.01686182669789227</v>
      </c>
      <c r="G30" s="12">
        <f>(B54+B55+B56)-E30</f>
        <v>0</v>
      </c>
    </row>
    <row r="31" spans="1:7" ht="13.5" thickBot="1">
      <c r="A31" s="141" t="str">
        <f t="shared" si="0"/>
        <v>Mitsy</v>
      </c>
      <c r="B31" s="92">
        <f>F20*B13</f>
        <v>1200</v>
      </c>
      <c r="C31" s="130">
        <f>G20*C14</f>
        <v>0</v>
      </c>
      <c r="D31" s="129">
        <f>H20*B15</f>
        <v>0</v>
      </c>
      <c r="E31" s="86">
        <f t="shared" si="1"/>
        <v>1200</v>
      </c>
      <c r="F31" s="134">
        <f>E31/B16</f>
        <v>0.025292740046838406</v>
      </c>
      <c r="G31" s="12">
        <f>(B57+B58+B59)-E31</f>
        <v>0</v>
      </c>
    </row>
    <row r="32" spans="1:11" ht="16.5" thickTop="1">
      <c r="A32" s="90" t="s">
        <v>29</v>
      </c>
      <c r="B32" s="87">
        <f>SUM(B24:B27)</f>
        <v>34000</v>
      </c>
      <c r="C32" s="36">
        <f>SUM(C24:C27)</f>
        <v>4444.444444444444</v>
      </c>
      <c r="D32" s="87">
        <f>SUM(D24:D27)</f>
        <v>3000</v>
      </c>
      <c r="E32" s="88">
        <f>SUM(E24:E31)</f>
        <v>47444.444444444445</v>
      </c>
      <c r="F32" s="89">
        <f>SUM(F24:F31)</f>
        <v>1</v>
      </c>
      <c r="H32" s="54"/>
      <c r="K32" s="5"/>
    </row>
    <row r="33" spans="8:11" ht="7.5" customHeight="1">
      <c r="H33" s="5"/>
      <c r="I33" s="5"/>
      <c r="J33" s="5"/>
      <c r="K33" s="5"/>
    </row>
    <row r="34" spans="1:11" ht="31.5" customHeight="1">
      <c r="A34" s="17" t="s">
        <v>36</v>
      </c>
      <c r="B34" s="17"/>
      <c r="C34" s="17"/>
      <c r="D34" s="7"/>
      <c r="E34" s="7"/>
      <c r="F34" s="7"/>
      <c r="G34" s="7"/>
      <c r="H34" s="63" t="s">
        <v>37</v>
      </c>
      <c r="I34" s="25" t="s">
        <v>12</v>
      </c>
      <c r="J34" s="5"/>
      <c r="K34" s="5"/>
    </row>
    <row r="35" spans="1:9" ht="13.5" thickBot="1">
      <c r="A35" s="10"/>
      <c r="B35" s="10" t="s">
        <v>5</v>
      </c>
      <c r="C35" s="7" t="s">
        <v>44</v>
      </c>
      <c r="D35" s="10" t="s">
        <v>0</v>
      </c>
      <c r="E35" s="82"/>
      <c r="F35" s="72" t="s">
        <v>1</v>
      </c>
      <c r="G35" s="72" t="s">
        <v>6</v>
      </c>
      <c r="H35" s="6"/>
      <c r="I35" s="64" t="s">
        <v>10</v>
      </c>
    </row>
    <row r="36" spans="1:9" ht="12.75">
      <c r="A36" s="180" t="str">
        <f>A24</f>
        <v>Instruction/Internal Service (INSTR1)</v>
      </c>
      <c r="B36" s="19">
        <v>40</v>
      </c>
      <c r="C36" s="19"/>
      <c r="D36" s="7" t="str">
        <f>A36</f>
        <v>Instruction/Internal Service (INSTR1)</v>
      </c>
      <c r="E36" s="81"/>
      <c r="F36" s="73"/>
      <c r="G36" s="74"/>
      <c r="H36" s="51">
        <f>B36/B16</f>
        <v>0.0008430913348946136</v>
      </c>
      <c r="I36" s="37"/>
    </row>
    <row r="37" spans="1:9" ht="12.75">
      <c r="A37" s="181"/>
      <c r="B37" s="20">
        <v>4000</v>
      </c>
      <c r="C37" s="20"/>
      <c r="D37" s="7" t="str">
        <f>A36</f>
        <v>Instruction/Internal Service (INSTR1)</v>
      </c>
      <c r="E37" s="81"/>
      <c r="F37" s="75"/>
      <c r="G37" s="76"/>
      <c r="H37" s="51">
        <f>B37/B16</f>
        <v>0.08430913348946135</v>
      </c>
      <c r="I37" s="54">
        <f>SUM(H36:H38)</f>
        <v>0.4531615925058548</v>
      </c>
    </row>
    <row r="38" spans="1:9" ht="12.75">
      <c r="A38" s="50"/>
      <c r="B38" s="20">
        <v>17460</v>
      </c>
      <c r="C38" s="20"/>
      <c r="D38" s="9" t="str">
        <f>A36</f>
        <v>Instruction/Internal Service (INSTR1)</v>
      </c>
      <c r="E38" s="50"/>
      <c r="F38" s="77"/>
      <c r="G38" s="76"/>
      <c r="H38" s="51">
        <f>B38/B16</f>
        <v>0.36800936768149883</v>
      </c>
      <c r="I38" s="37"/>
    </row>
    <row r="39" spans="1:10" ht="12.75">
      <c r="A39" s="182" t="str">
        <f>A25</f>
        <v>Departmental Research (INSTR2)</v>
      </c>
      <c r="B39" s="21">
        <v>13900</v>
      </c>
      <c r="C39" s="21"/>
      <c r="D39" s="7" t="str">
        <f>A39</f>
        <v>Departmental Research (INSTR2)</v>
      </c>
      <c r="E39" s="81"/>
      <c r="F39" s="75"/>
      <c r="G39" s="78"/>
      <c r="H39" s="51">
        <f>B39/B16</f>
        <v>0.2929742388758782</v>
      </c>
      <c r="I39" s="37"/>
      <c r="J39" s="5"/>
    </row>
    <row r="40" spans="1:10" ht="12.75">
      <c r="A40" s="183"/>
      <c r="B40" s="20">
        <v>44.44</v>
      </c>
      <c r="C40" s="20"/>
      <c r="D40" s="7" t="str">
        <f>A39</f>
        <v>Departmental Research (INSTR2)</v>
      </c>
      <c r="E40" s="81"/>
      <c r="F40" s="75"/>
      <c r="G40" s="76"/>
      <c r="H40" s="51">
        <f>B40/B16</f>
        <v>0.0009366744730679156</v>
      </c>
      <c r="I40" s="54">
        <f>SUM(H39:H41)</f>
        <v>0.2939109133489461</v>
      </c>
      <c r="J40" s="5"/>
    </row>
    <row r="41" spans="1:9" ht="12.75">
      <c r="A41" s="23"/>
      <c r="B41" s="20"/>
      <c r="C41" s="20"/>
      <c r="D41" s="7" t="str">
        <f>A39</f>
        <v>Departmental Research (INSTR2)</v>
      </c>
      <c r="E41" s="50"/>
      <c r="F41" s="75"/>
      <c r="G41" s="76"/>
      <c r="H41" s="51">
        <f>B41/B16</f>
        <v>0</v>
      </c>
      <c r="I41" s="37"/>
    </row>
    <row r="42" spans="1:8" ht="12.75">
      <c r="A42" s="11" t="str">
        <f>A26</f>
        <v>Match (RSCH6)</v>
      </c>
      <c r="B42" s="21">
        <v>4000</v>
      </c>
      <c r="C42" s="21"/>
      <c r="D42" s="80" t="str">
        <f>A42</f>
        <v>Match (RSCH6)</v>
      </c>
      <c r="E42" s="106"/>
      <c r="F42" s="79"/>
      <c r="G42" s="78"/>
      <c r="H42" s="51">
        <f>B42/B16</f>
        <v>0.08430913348946135</v>
      </c>
    </row>
    <row r="43" spans="1:9" ht="12.75">
      <c r="A43" s="105"/>
      <c r="B43" s="20"/>
      <c r="C43" s="20"/>
      <c r="D43" s="108" t="str">
        <f>A42</f>
        <v>Match (RSCH6)</v>
      </c>
      <c r="E43" s="103"/>
      <c r="F43" s="75"/>
      <c r="G43" s="76"/>
      <c r="H43" s="51">
        <f>B43/B16</f>
        <v>0</v>
      </c>
      <c r="I43" s="118">
        <f>SUM(H42:H44)</f>
        <v>0.08430913348946135</v>
      </c>
    </row>
    <row r="44" spans="1:9" ht="12.75">
      <c r="A44" s="104"/>
      <c r="B44" s="23"/>
      <c r="C44" s="23"/>
      <c r="D44" s="107" t="str">
        <f>A42</f>
        <v>Match (RSCH6)</v>
      </c>
      <c r="E44" s="103"/>
      <c r="F44" s="77"/>
      <c r="G44" s="109"/>
      <c r="H44" s="51">
        <f>B44/B16</f>
        <v>0</v>
      </c>
      <c r="I44" s="54"/>
    </row>
    <row r="45" spans="1:9" ht="12.75">
      <c r="A45" s="11" t="str">
        <f>A27</f>
        <v>Public Service (PSERV) </v>
      </c>
      <c r="B45" s="21">
        <v>1000</v>
      </c>
      <c r="C45" s="21"/>
      <c r="D45" s="80" t="str">
        <f>A45</f>
        <v>Public Service (PSERV) </v>
      </c>
      <c r="E45" s="106"/>
      <c r="F45" s="79"/>
      <c r="G45" s="78"/>
      <c r="H45" s="51">
        <f>B45/B16</f>
        <v>0.02107728337236534</v>
      </c>
      <c r="I45" s="54"/>
    </row>
    <row r="46" spans="1:9" ht="12.75">
      <c r="A46" s="105"/>
      <c r="B46" s="20">
        <v>1000</v>
      </c>
      <c r="C46" s="20"/>
      <c r="D46" s="108" t="str">
        <f>A45</f>
        <v>Public Service (PSERV) </v>
      </c>
      <c r="E46" s="81"/>
      <c r="F46" s="75"/>
      <c r="G46" s="76"/>
      <c r="H46" s="51">
        <f>B46/B16</f>
        <v>0.02107728337236534</v>
      </c>
      <c r="I46" s="54">
        <f>SUM(H45:H47)</f>
        <v>0.04215456674473068</v>
      </c>
    </row>
    <row r="47" spans="1:9" ht="12.75">
      <c r="A47" s="104"/>
      <c r="B47" s="20"/>
      <c r="C47" s="23"/>
      <c r="D47" s="107" t="str">
        <f>A45</f>
        <v>Public Service (PSERV) </v>
      </c>
      <c r="E47" s="81"/>
      <c r="F47" s="77"/>
      <c r="G47" s="109"/>
      <c r="H47" s="51">
        <f>B47/B16</f>
        <v>0</v>
      </c>
      <c r="I47" s="54"/>
    </row>
    <row r="48" spans="1:9" ht="12.75">
      <c r="A48" s="111" t="str">
        <f>A28</f>
        <v>Blah</v>
      </c>
      <c r="B48" s="21">
        <v>1000</v>
      </c>
      <c r="C48" s="21"/>
      <c r="D48" s="113" t="str">
        <f>A48</f>
        <v>Blah</v>
      </c>
      <c r="E48" s="79"/>
      <c r="F48" s="79"/>
      <c r="G48" s="78"/>
      <c r="H48" s="51">
        <f>B48/B16</f>
        <v>0.02107728337236534</v>
      </c>
      <c r="I48" s="54"/>
    </row>
    <row r="49" spans="1:9" ht="12.75">
      <c r="A49" s="112"/>
      <c r="B49" s="20">
        <v>1000</v>
      </c>
      <c r="C49" s="20"/>
      <c r="D49" s="114" t="str">
        <f>A48</f>
        <v>Blah</v>
      </c>
      <c r="E49" s="75"/>
      <c r="F49" s="75"/>
      <c r="G49" s="76"/>
      <c r="H49" s="51">
        <f>B49/B16</f>
        <v>0.02107728337236534</v>
      </c>
      <c r="I49" s="54">
        <f>SUM(H48:H50)</f>
        <v>0.04215456674473068</v>
      </c>
    </row>
    <row r="50" spans="1:9" ht="12.75">
      <c r="A50" s="112"/>
      <c r="B50" s="23"/>
      <c r="C50" s="20"/>
      <c r="D50" s="115" t="str">
        <f>A48</f>
        <v>Blah</v>
      </c>
      <c r="E50" s="77"/>
      <c r="F50" s="77"/>
      <c r="G50" s="109"/>
      <c r="H50" s="51">
        <f>B50/B16</f>
        <v>0</v>
      </c>
      <c r="I50" s="54"/>
    </row>
    <row r="51" spans="1:9" ht="12.75">
      <c r="A51" s="111" t="str">
        <f>A29</f>
        <v>Blah blah</v>
      </c>
      <c r="B51" s="21">
        <v>500</v>
      </c>
      <c r="C51" s="21"/>
      <c r="D51" s="113" t="str">
        <f>A51</f>
        <v>Blah blah</v>
      </c>
      <c r="E51" s="79"/>
      <c r="F51" s="79"/>
      <c r="G51" s="78"/>
      <c r="H51" s="51">
        <f>B51/B16</f>
        <v>0.01053864168618267</v>
      </c>
      <c r="I51" s="54"/>
    </row>
    <row r="52" spans="1:9" ht="12.75">
      <c r="A52" s="112"/>
      <c r="B52" s="20">
        <v>500</v>
      </c>
      <c r="C52" s="20"/>
      <c r="D52" s="114" t="str">
        <f>A51</f>
        <v>Blah blah</v>
      </c>
      <c r="E52" s="75"/>
      <c r="F52" s="75"/>
      <c r="G52" s="76"/>
      <c r="H52" s="51">
        <f>B52/B16</f>
        <v>0.01053864168618267</v>
      </c>
      <c r="I52" s="54">
        <f>SUM(H51:H53)</f>
        <v>0.04215456674473068</v>
      </c>
    </row>
    <row r="53" spans="1:9" ht="12.75">
      <c r="A53" s="116"/>
      <c r="B53" s="23">
        <v>1000</v>
      </c>
      <c r="C53" s="20"/>
      <c r="D53" s="115" t="str">
        <f>A51</f>
        <v>Blah blah</v>
      </c>
      <c r="E53" s="77"/>
      <c r="F53" s="77"/>
      <c r="G53" s="109"/>
      <c r="H53" s="51">
        <f>B53/B16</f>
        <v>0.02107728337236534</v>
      </c>
      <c r="I53" s="54"/>
    </row>
    <row r="54" spans="1:9" ht="12.75">
      <c r="A54" s="117" t="str">
        <f>A30</f>
        <v>Bloo Bloo</v>
      </c>
      <c r="B54" s="20">
        <v>400</v>
      </c>
      <c r="C54" s="21"/>
      <c r="D54" s="114" t="str">
        <f>A54</f>
        <v>Bloo Bloo</v>
      </c>
      <c r="E54" s="75"/>
      <c r="F54" s="75"/>
      <c r="G54" s="76"/>
      <c r="H54" s="51">
        <f>B54/B16</f>
        <v>0.008430913348946136</v>
      </c>
      <c r="I54" s="54"/>
    </row>
    <row r="55" spans="1:9" ht="12.75">
      <c r="A55" s="112"/>
      <c r="B55" s="20">
        <v>200</v>
      </c>
      <c r="C55" s="20"/>
      <c r="D55" s="114" t="str">
        <f>A54</f>
        <v>Bloo Bloo</v>
      </c>
      <c r="E55" s="75"/>
      <c r="F55" s="75"/>
      <c r="G55" s="76"/>
      <c r="H55" s="51">
        <f>B55/B16</f>
        <v>0.004215456674473068</v>
      </c>
      <c r="I55" s="54">
        <f>SUM(H54:H56)</f>
        <v>0.01686182669789227</v>
      </c>
    </row>
    <row r="56" spans="1:9" ht="12.75">
      <c r="A56" s="112"/>
      <c r="B56" s="23">
        <v>200</v>
      </c>
      <c r="C56" s="23"/>
      <c r="D56" s="114" t="str">
        <f>A54</f>
        <v>Bloo Bloo</v>
      </c>
      <c r="E56" s="77"/>
      <c r="F56" s="75"/>
      <c r="G56" s="109"/>
      <c r="H56" s="51">
        <f>B56/B16</f>
        <v>0.004215456674473068</v>
      </c>
      <c r="I56" s="54"/>
    </row>
    <row r="57" spans="1:9" ht="12.75">
      <c r="A57" s="111" t="str">
        <f>A31</f>
        <v>Mitsy</v>
      </c>
      <c r="B57" s="20">
        <v>1200</v>
      </c>
      <c r="C57" s="20"/>
      <c r="D57" s="113" t="str">
        <f>A57</f>
        <v>Mitsy</v>
      </c>
      <c r="E57" s="75"/>
      <c r="F57" s="79"/>
      <c r="G57" s="76"/>
      <c r="H57" s="51">
        <f>B57/B16</f>
        <v>0.025292740046838406</v>
      </c>
      <c r="I57" s="54"/>
    </row>
    <row r="58" spans="1:9" ht="12.75">
      <c r="A58" s="112"/>
      <c r="B58" s="20"/>
      <c r="C58" s="20"/>
      <c r="D58" s="114" t="str">
        <f>A57</f>
        <v>Mitsy</v>
      </c>
      <c r="E58" s="75"/>
      <c r="F58" s="75"/>
      <c r="G58" s="76"/>
      <c r="H58" s="51">
        <f>B58/B16</f>
        <v>0</v>
      </c>
      <c r="I58" s="54">
        <f>SUM(H57:H59)</f>
        <v>0.025292740046838406</v>
      </c>
    </row>
    <row r="59" spans="1:9" ht="12.75">
      <c r="A59" s="112"/>
      <c r="B59" s="20"/>
      <c r="C59" s="20"/>
      <c r="D59" s="114" t="str">
        <f>A57</f>
        <v>Mitsy</v>
      </c>
      <c r="E59" s="75"/>
      <c r="F59" s="75"/>
      <c r="G59" s="76"/>
      <c r="H59" s="51">
        <f>B59/B16</f>
        <v>0</v>
      </c>
      <c r="I59" s="54"/>
    </row>
    <row r="60" spans="1:9" ht="12.75">
      <c r="A60" s="11" t="s">
        <v>3</v>
      </c>
      <c r="B60" s="21">
        <f>SUM(B36:B59)</f>
        <v>47444.44</v>
      </c>
      <c r="C60" s="21"/>
      <c r="D60" s="22"/>
      <c r="E60" s="8"/>
      <c r="F60" s="79"/>
      <c r="G60" s="78"/>
      <c r="H60" s="51">
        <f>SUM(H36:H59)</f>
        <v>0.9999999063231853</v>
      </c>
      <c r="I60" s="53">
        <f>SUM(I36:I43)</f>
        <v>0.8313816393442622</v>
      </c>
    </row>
    <row r="61" spans="7:10" ht="8.25" customHeight="1">
      <c r="G61" s="24"/>
      <c r="J61" s="5"/>
    </row>
    <row r="62" spans="1:10" ht="18">
      <c r="A62" s="56"/>
      <c r="B62" s="56"/>
      <c r="C62" s="56"/>
      <c r="D62" s="57"/>
      <c r="E62" s="57"/>
      <c r="F62" s="57"/>
      <c r="G62" s="58"/>
      <c r="J62" s="5"/>
    </row>
    <row r="63" spans="1:10" ht="12.75">
      <c r="A63" s="57"/>
      <c r="B63" s="57"/>
      <c r="C63" s="57"/>
      <c r="D63" s="57"/>
      <c r="E63" s="57"/>
      <c r="F63" s="57"/>
      <c r="G63" s="58"/>
      <c r="J63" s="5"/>
    </row>
    <row r="64" spans="1:10" ht="12.75">
      <c r="A64" s="169"/>
      <c r="B64" s="61"/>
      <c r="C64" s="61"/>
      <c r="D64" s="57"/>
      <c r="E64" s="57"/>
      <c r="F64" s="59"/>
      <c r="G64" s="60"/>
      <c r="I64" s="52"/>
      <c r="J64" s="27"/>
    </row>
    <row r="65" spans="1:10" ht="12.75">
      <c r="A65" s="170"/>
      <c r="B65" s="61"/>
      <c r="C65" s="61"/>
      <c r="D65" s="57"/>
      <c r="E65" s="57"/>
      <c r="F65" s="59"/>
      <c r="G65" s="60"/>
      <c r="I65" s="52"/>
      <c r="J65" s="27"/>
    </row>
    <row r="66" spans="1:10" ht="12.75">
      <c r="A66" s="62"/>
      <c r="B66" s="61"/>
      <c r="C66" s="61"/>
      <c r="D66" s="59"/>
      <c r="E66" s="57"/>
      <c r="F66" s="59"/>
      <c r="G66" s="60"/>
      <c r="J66" s="5"/>
    </row>
    <row r="67" spans="1:10" ht="12.75">
      <c r="A67" s="169"/>
      <c r="B67" s="61"/>
      <c r="C67" s="61"/>
      <c r="D67" s="59"/>
      <c r="E67" s="57"/>
      <c r="F67" s="59"/>
      <c r="G67" s="60"/>
      <c r="J67" s="5"/>
    </row>
    <row r="68" spans="1:10" ht="12.75">
      <c r="A68" s="169"/>
      <c r="B68" s="61"/>
      <c r="C68" s="61"/>
      <c r="D68" s="59"/>
      <c r="E68" s="57"/>
      <c r="F68" s="59"/>
      <c r="G68" s="60"/>
      <c r="J68" s="5"/>
    </row>
    <row r="69" spans="1:10" ht="12.75">
      <c r="A69" s="62"/>
      <c r="B69" s="61"/>
      <c r="C69" s="61"/>
      <c r="D69" s="59"/>
      <c r="E69" s="57"/>
      <c r="F69" s="59"/>
      <c r="G69" s="60"/>
      <c r="J69" s="5"/>
    </row>
    <row r="70" spans="1:11" ht="12.75">
      <c r="A70" s="62"/>
      <c r="B70" s="61"/>
      <c r="C70" s="61"/>
      <c r="D70" s="59"/>
      <c r="E70" s="57"/>
      <c r="F70" s="59"/>
      <c r="G70" s="60"/>
      <c r="H70" s="5"/>
      <c r="I70" s="5"/>
      <c r="J70" s="5"/>
      <c r="K70" s="5"/>
    </row>
    <row r="71" spans="1:11" ht="12.75">
      <c r="A71" s="62"/>
      <c r="B71" s="61"/>
      <c r="C71" s="61"/>
      <c r="D71" s="59"/>
      <c r="E71" s="57"/>
      <c r="F71" s="59"/>
      <c r="G71" s="60"/>
      <c r="H71" s="5"/>
      <c r="I71" s="5"/>
      <c r="J71" s="5"/>
      <c r="K71" s="5"/>
    </row>
    <row r="72" spans="1:11" ht="12.75">
      <c r="A72" s="62"/>
      <c r="B72" s="61"/>
      <c r="C72" s="61"/>
      <c r="D72" s="59"/>
      <c r="E72" s="57"/>
      <c r="F72" s="59"/>
      <c r="G72" s="60"/>
      <c r="H72" s="5"/>
      <c r="I72" s="5"/>
      <c r="J72" s="5"/>
      <c r="K72" s="5"/>
    </row>
    <row r="73" ht="12.75">
      <c r="D73" s="59"/>
    </row>
    <row r="74" ht="12.75">
      <c r="D74" s="59"/>
    </row>
  </sheetData>
  <mergeCells count="10">
    <mergeCell ref="A1:F9"/>
    <mergeCell ref="I1:J1"/>
    <mergeCell ref="I2:J2"/>
    <mergeCell ref="I3:J3"/>
    <mergeCell ref="I4:J4"/>
    <mergeCell ref="I5:J5"/>
    <mergeCell ref="A36:A37"/>
    <mergeCell ref="A39:A40"/>
    <mergeCell ref="A64:A65"/>
    <mergeCell ref="A67:A68"/>
  </mergeCells>
  <printOptions/>
  <pageMargins left="0.75" right="0.75" top="1" bottom="1" header="0.5" footer="0.5"/>
  <pageSetup horizontalDpi="600" verticalDpi="600" orientation="landscape" scale="62" r:id="rId2"/>
  <rowBreaks count="1" manualBreakCount="1">
    <brk id="10" max="255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2">
      <selection activeCell="D12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Cook</dc:creator>
  <cp:keywords/>
  <dc:description/>
  <cp:lastModifiedBy>Carol Rylee</cp:lastModifiedBy>
  <cp:lastPrinted>2003-05-29T13:30:15Z</cp:lastPrinted>
  <dcterms:created xsi:type="dcterms:W3CDTF">2003-05-16T19:31:38Z</dcterms:created>
  <dcterms:modified xsi:type="dcterms:W3CDTF">2005-03-09T18:12:07Z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2062314357</vt:i4>
  </property>
  <property fmtid="{D5CDD505-2E9C-101B-9397-08002B2CF9AE}" pid="3" name="_EmailSubject">
    <vt:lpwstr>LAM worksheet.xls</vt:lpwstr>
  </property>
  <property fmtid="{D5CDD505-2E9C-101B-9397-08002B2CF9AE}" pid="4" name="_AuthorEmail">
    <vt:lpwstr>cecook@udel.edu</vt:lpwstr>
  </property>
  <property fmtid="{D5CDD505-2E9C-101B-9397-08002B2CF9AE}" pid="5" name="_AuthorEmailDisplayName">
    <vt:lpwstr>Christine Cook</vt:lpwstr>
  </property>
  <property fmtid="{D5CDD505-2E9C-101B-9397-08002B2CF9AE}" pid="6" name="_PreviousAdHocReviewCycleID">
    <vt:i4>-887168918</vt:i4>
  </property>
  <property fmtid="{D5CDD505-2E9C-101B-9397-08002B2CF9AE}" pid="7" name="_ReviewingToolsShownOnce">
    <vt:lpwstr/>
  </property>
</Properties>
</file>